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_컴활2급실기_기본서\03 기본모의고사\"/>
    </mc:Choice>
  </mc:AlternateContent>
  <xr:revisionPtr revIDLastSave="0" documentId="13_ncr:1_{342D257A-9E00-4E03-A3A5-78C14D769748}" xr6:coauthVersionLast="47" xr6:coauthVersionMax="47" xr10:uidLastSave="{00000000-0000-0000-0000-000000000000}"/>
  <bookViews>
    <workbookView xWindow="-120" yWindow="-120" windowWidth="29040" windowHeight="15720" firstSheet="1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7" i="2" l="1"/>
  <c r="J16" i="2"/>
  <c r="J17" i="2"/>
  <c r="J18" i="2"/>
  <c r="J19" i="2"/>
  <c r="J20" i="2"/>
  <c r="J21" i="2"/>
  <c r="J22" i="2"/>
  <c r="J23" i="2"/>
  <c r="E17" i="2"/>
  <c r="E18" i="2"/>
  <c r="E19" i="2"/>
  <c r="E20" i="2"/>
  <c r="E21" i="2"/>
  <c r="E22" i="2"/>
  <c r="E23" i="2"/>
  <c r="E16" i="2"/>
  <c r="I7" i="2"/>
  <c r="I12" i="2"/>
  <c r="I11" i="2"/>
  <c r="I10" i="2"/>
  <c r="I9" i="2"/>
  <c r="I8" i="2"/>
  <c r="I6" i="2"/>
  <c r="I5" i="2"/>
  <c r="I4" i="2"/>
  <c r="I3" i="2"/>
  <c r="C3" i="2" a="1"/>
  <c r="C3" i="2"/>
  <c r="C4" i="2" a="1"/>
  <c r="C4" i="2"/>
  <c r="C5" i="2" a="1"/>
  <c r="C5" i="2"/>
  <c r="C6" i="2" a="1"/>
  <c r="C6" i="2"/>
  <c r="C7" i="2" a="1"/>
  <c r="C7" i="2"/>
  <c r="C8" i="2" a="1"/>
  <c r="C8" i="2"/>
  <c r="C9" i="2" a="1"/>
  <c r="C9" i="2" s="1"/>
  <c r="C10" i="2" a="1"/>
  <c r="C10" i="2"/>
  <c r="C11" i="2" a="1"/>
  <c r="C11" i="2"/>
  <c r="C12" i="2" a="1"/>
  <c r="C12" i="2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E20" i="5" s="1"/>
  <c r="A15" i="9"/>
  <c r="I5" i="8" l="1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<sst xmlns="http://schemas.openxmlformats.org/spreadsheetml/2006/main" count="529" uniqueCount="328">
  <si>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</si>
  <si>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</si>
  <si>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</si>
  <si>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</si>
  <si>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</si>
  <si>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</si>
  <si>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</si>
  <si>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</si>
  <si>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</si>
  <si>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</si>
  <si>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</si>
  <si>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</si>
  <si>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</si>
  <si>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</si>
  <si>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</si>
  <si>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</si>
  <si>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</si>
  <si>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</si>
  <si>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</si>
  <si>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</si>
  <si>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</si>
  <si>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</si>
  <si>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</si>
  <si>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</si>
  <si>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</si>
  <si>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</si>
  <si>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</si>
  <si>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</si>
  <si>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</si>
  <si>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</si>
  <si>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</si>
  <si>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</si>
  <si>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</si>
  <si>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</si>
  <si>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2" type="noConversion"/>
  </si>
  <si>
    <t>회원관리현황</t>
    <phoneticPr fontId="2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</si>
  <si>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</si>
  <si>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</si>
  <si>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</si>
  <si>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</si>
  <si>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</si>
  <si>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</si>
  <si>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</si>
  <si>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</si>
  <si>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</si>
  <si>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</si>
  <si>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</si>
  <si>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</si>
  <si>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</si>
  <si>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</si>
  <si>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</si>
  <si>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</si>
  <si>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</si>
  <si>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</si>
  <si>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</si>
  <si>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2" type="noConversion"/>
  </si>
  <si>
    <t>제품납품현황</t>
    <phoneticPr fontId="2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</si>
  <si>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</si>
  <si>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</si>
  <si>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</si>
  <si>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</si>
  <si>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</si>
  <si>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</si>
  <si>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</si>
  <si>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</si>
  <si>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</si>
  <si>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</si>
  <si>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</si>
  <si>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</si>
  <si>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</si>
  <si>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</si>
  <si>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</si>
  <si>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2" type="noConversion"/>
  </si>
  <si>
    <t>급여지급현황</t>
    <phoneticPr fontId="2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</si>
  <si>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</si>
  <si>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</si>
  <si>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</si>
  <si>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</si>
  <si>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</si>
  <si>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</si>
  <si>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</si>
  <si>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</si>
  <si>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</si>
  <si>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</si>
  <si>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</si>
  <si>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</si>
  <si>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</si>
  <si>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</si>
  <si>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</si>
  <si>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</si>
  <si>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</si>
  <si>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</si>
  <si>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</si>
  <si>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2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</si>
  <si>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</si>
  <si>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</si>
  <si>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</si>
  <si>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</si>
  <si>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</si>
  <si>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</si>
  <si>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</si>
  <si>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</si>
  <si>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</si>
  <si>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</si>
  <si>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</si>
  <si>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</si>
  <si>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</si>
  <si>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2" type="noConversion"/>
  </si>
  <si>
    <t>차량번호</t>
    <phoneticPr fontId="2" type="noConversion"/>
  </si>
  <si>
    <t>쉬는날</t>
    <phoneticPr fontId="2" type="noConversion"/>
  </si>
  <si>
    <t>O</t>
  </si>
  <si>
    <t>1분기 맥주 판매량</t>
    <phoneticPr fontId="2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</si>
  <si>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</si>
  <si>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</si>
  <si>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</si>
  <si>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</si>
  <si>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</si>
  <si>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</si>
  <si>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</si>
  <si>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</si>
  <si>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</si>
  <si>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</si>
  <si>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</si>
  <si>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</si>
  <si>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</si>
  <si>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</si>
  <si>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</si>
  <si>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2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</si>
  <si>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</si>
  <si>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</si>
  <si>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</si>
  <si>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</si>
  <si>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</si>
  <si>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</si>
  <si>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</si>
  <si>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</si>
  <si>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</si>
  <si>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</si>
  <si>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</si>
  <si>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</si>
  <si>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</si>
  <si>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</si>
  <si>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</si>
  <si>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</si>
  <si>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</si>
  <si>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</si>
  <si>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</si>
  <si>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</si>
  <si>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</si>
  <si>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</si>
  <si>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</si>
  <si>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</si>
  <si>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</si>
  <si>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</si>
  <si>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</si>
  <si>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</si>
  <si>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</si>
  <si>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</si>
  <si>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</si>
  <si>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2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</si>
  <si>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</si>
  <si>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</si>
  <si>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</si>
  <si>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</si>
  <si>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</si>
  <si>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</si>
  <si>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</si>
  <si>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</si>
  <si>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</si>
  <si>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</si>
  <si>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</si>
  <si>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</si>
  <si>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</si>
  <si>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</si>
  <si>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</si>
  <si>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</si>
  <si>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2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</si>
  <si>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</si>
  <si>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</si>
  <si>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</si>
  <si>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</si>
  <si>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</si>
  <si>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</si>
  <si>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</si>
  <si>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</si>
  <si>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</si>
  <si>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</si>
  <si>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</si>
  <si>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</si>
  <si>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</si>
  <si>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</si>
  <si>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</si>
  <si>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</si>
  <si>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2" type="noConversion"/>
  </si>
  <si>
    <t>기본급의</t>
    <phoneticPr fontId="2" type="noConversion"/>
  </si>
  <si>
    <t>공제계비율</t>
    <phoneticPr fontId="2" type="noConversion"/>
  </si>
  <si>
    <t>급여계의</t>
    <phoneticPr fontId="2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</si>
  <si>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</si>
  <si>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</si>
  <si>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</si>
  <si>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</si>
  <si>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</si>
  <si>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</si>
  <si>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</si>
  <si>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</si>
  <si>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</si>
  <si>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</si>
  <si>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</si>
  <si>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</si>
  <si>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</si>
  <si>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</si>
  <si>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</si>
  <si>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</si>
  <si>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</si>
  <si>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2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</si>
  <si>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</si>
  <si>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</si>
  <si>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</si>
  <si>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</si>
  <si>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</si>
  <si>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</si>
  <si>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</si>
  <si>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</si>
  <si>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</si>
  <si>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</si>
  <si>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</si>
  <si>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</si>
  <si>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</si>
  <si>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</si>
  <si>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</si>
  <si>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</si>
  <si>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</si>
  <si>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</si>
  <si>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</si>
  <si>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</si>
  <si>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</si>
  <si>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</si>
  <si>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</si>
  <si>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</si>
  <si>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</si>
  <si>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</si>
  <si>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</si>
  <si>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</si>
  <si>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</si>
  <si>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</si>
  <si>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2" type="noConversion"/>
  </si>
  <si>
    <t>근무</t>
    <phoneticPr fontId="2" type="noConversion"/>
  </si>
  <si>
    <t>사원명</t>
    <phoneticPr fontId="2" type="noConversion"/>
  </si>
  <si>
    <t>6월 근무계획표</t>
    <phoneticPr fontId="2" type="noConversion"/>
  </si>
  <si>
    <t>윤석남</t>
    <phoneticPr fontId="2" type="noConversion"/>
  </si>
  <si>
    <t>김미영</t>
    <phoneticPr fontId="2" type="noConversion"/>
  </si>
  <si>
    <t>안현승</t>
    <phoneticPr fontId="2" type="noConversion"/>
  </si>
  <si>
    <t>정은주</t>
    <phoneticPr fontId="2" type="noConversion"/>
  </si>
  <si>
    <t>박해수</t>
    <phoneticPr fontId="2" type="noConversion"/>
  </si>
  <si>
    <t>정성하</t>
    <phoneticPr fontId="2" type="noConversion"/>
  </si>
  <si>
    <t>심선희</t>
    <phoneticPr fontId="2" type="noConversion"/>
  </si>
  <si>
    <t>김유진</t>
    <phoneticPr fontId="2" type="noConversion"/>
  </si>
  <si>
    <t>최정욱</t>
    <phoneticPr fontId="2" type="noConversion"/>
  </si>
  <si>
    <t>이영진</t>
    <phoneticPr fontId="2" type="noConversion"/>
  </si>
  <si>
    <t>도서 대여 현황</t>
    <phoneticPr fontId="2" type="noConversion"/>
  </si>
  <si>
    <t>도서코드</t>
    <phoneticPr fontId="2" type="noConversion"/>
  </si>
  <si>
    <t>도서명</t>
    <phoneticPr fontId="2" type="noConversion"/>
  </si>
  <si>
    <t>슈퍼가르침</t>
    <phoneticPr fontId="2" type="noConversion"/>
  </si>
  <si>
    <t>푸른사자</t>
    <phoneticPr fontId="2" type="noConversion"/>
  </si>
  <si>
    <t>마음세탁소</t>
    <phoneticPr fontId="2" type="noConversion"/>
  </si>
  <si>
    <t>사소한추억</t>
    <phoneticPr fontId="2" type="noConversion"/>
  </si>
  <si>
    <t>무한계단</t>
    <phoneticPr fontId="2" type="noConversion"/>
  </si>
  <si>
    <t>흔한소통</t>
    <phoneticPr fontId="2" type="noConversion"/>
  </si>
  <si>
    <t>H-2012</t>
    <phoneticPr fontId="2" type="noConversion"/>
  </si>
  <si>
    <t>G-1857</t>
    <phoneticPr fontId="2" type="noConversion"/>
  </si>
  <si>
    <t>P-6368</t>
    <phoneticPr fontId="2" type="noConversion"/>
  </si>
  <si>
    <t>B-5103</t>
    <phoneticPr fontId="2" type="noConversion"/>
  </si>
  <si>
    <t>고객코드</t>
    <phoneticPr fontId="2" type="noConversion"/>
  </si>
  <si>
    <t>성명</t>
    <phoneticPr fontId="2" type="noConversion"/>
  </si>
  <si>
    <t>주민등록번호</t>
    <phoneticPr fontId="2" type="noConversion"/>
  </si>
  <si>
    <t>성별</t>
    <phoneticPr fontId="2" type="noConversion"/>
  </si>
  <si>
    <t>주문금액</t>
    <phoneticPr fontId="2" type="noConversion"/>
  </si>
  <si>
    <t>누적점수</t>
    <phoneticPr fontId="2" type="noConversion"/>
  </si>
  <si>
    <t>거래시작일</t>
    <phoneticPr fontId="2" type="noConversion"/>
  </si>
  <si>
    <t>H101</t>
    <phoneticPr fontId="2" type="noConversion"/>
  </si>
  <si>
    <t>H102</t>
    <phoneticPr fontId="2" type="noConversion"/>
  </si>
  <si>
    <t>H103</t>
    <phoneticPr fontId="2" type="noConversion"/>
  </si>
  <si>
    <t>S101</t>
    <phoneticPr fontId="2" type="noConversion"/>
  </si>
  <si>
    <t>S102</t>
    <phoneticPr fontId="2" type="noConversion"/>
  </si>
  <si>
    <t>B101</t>
    <phoneticPr fontId="2" type="noConversion"/>
  </si>
  <si>
    <t>허지혜</t>
    <phoneticPr fontId="2" type="noConversion"/>
  </si>
  <si>
    <t>김상두</t>
    <phoneticPr fontId="2" type="noConversion"/>
  </si>
  <si>
    <t>사오정</t>
    <phoneticPr fontId="2" type="noConversion"/>
  </si>
  <si>
    <t>이구철</t>
    <phoneticPr fontId="2" type="noConversion"/>
  </si>
  <si>
    <t>나도연</t>
    <phoneticPr fontId="2" type="noConversion"/>
  </si>
  <si>
    <t>강수옥</t>
    <phoneticPr fontId="2" type="noConversion"/>
  </si>
  <si>
    <t>여</t>
    <phoneticPr fontId="2" type="noConversion"/>
  </si>
  <si>
    <t>남</t>
    <phoneticPr fontId="2" type="noConversion"/>
  </si>
  <si>
    <t>740507-270****</t>
    <phoneticPr fontId="2" type="noConversion"/>
  </si>
  <si>
    <t>790805-148****</t>
    <phoneticPr fontId="2" type="noConversion"/>
  </si>
  <si>
    <t>820420-103****</t>
    <phoneticPr fontId="2" type="noConversion"/>
  </si>
  <si>
    <t>820525-167****</t>
    <phoneticPr fontId="2" type="noConversion"/>
  </si>
  <si>
    <t>830930-209****</t>
    <phoneticPr fontId="2" type="noConversion"/>
  </si>
  <si>
    <t>821115-212****</t>
    <phoneticPr fontId="2" type="noConversion"/>
  </si>
  <si>
    <t>차월이월</t>
    <phoneticPr fontId="2" type="noConversion"/>
  </si>
  <si>
    <t>&lt;=50</t>
    <phoneticPr fontId="2" type="noConversion"/>
  </si>
  <si>
    <t>조건</t>
    <phoneticPr fontId="2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</si>
  <si>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</si>
  <si>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</si>
  <si>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</si>
  <si>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</si>
  <si>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</si>
  <si>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</si>
  <si>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</si>
  <si>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</si>
  <si>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</si>
  <si>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</si>
  <si>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</si>
  <si>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</si>
  <si>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</si>
  <si>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</si>
  <si>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</si>
  <si>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</si>
  <si>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상여급/공제계비율인하</t>
  </si>
  <si>
    <t>만든 사람 user 날짜 2026-01-22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</si>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</sst>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굴림"/>
      <family val="2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굴림"/>
      <family val="2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7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1" fillId="3" borderId="3" xfId="4" applyBorder="1" applyAlignment="1">
      <alignment horizontal="center" vertical="center"/>
    </xf>
    <xf numFmtId="0" fontId="1" fillId="3" borderId="4" xfId="4" applyBorder="1" applyAlignment="1">
      <alignment horizontal="center" vertical="center"/>
    </xf>
    <xf numFmtId="0" fontId="1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NumberFormat="1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5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2</xdr:col>
          <xdr:colOff>628650</xdr:colOff>
          <xdr:row>12</xdr:row>
          <xdr:rowOff>38100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0CF5760-8356-42AA-996C-791E62468F5B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44.410383101851" createdVersion="7" refreshedVersion="7" minRefreshableVersion="3" recordCount="8" xr:uid="{7AED2D57-6A0F-4909-8EE8-24FD0AB7D667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C90549-28ED-42D6-9E60-CD5373375DE1}" name="피벗 테이블1" cacheId="4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E6" sqref="E6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10.8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278</v>
      </c>
      <c r="F3" s="2" t="s">
        <v>276</v>
      </c>
      <c r="G3" s="2" t="s">
        <v>277</v>
      </c>
    </row>
    <row r="4" spans="1:7" x14ac:dyDescent="0.3">
      <c r="A4" s="2" t="s">
        <v>279</v>
      </c>
      <c r="B4" s="2" t="s">
        <v>285</v>
      </c>
      <c r="C4" s="2" t="s">
        <v>293</v>
      </c>
      <c r="D4" s="2" t="s">
        <v>291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286</v>
      </c>
      <c r="C5" s="2" t="s">
        <v>294</v>
      </c>
      <c r="D5" s="2" t="s">
        <v>292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287</v>
      </c>
      <c r="C6" s="2" t="s">
        <v>295</v>
      </c>
      <c r="D6" s="2" t="s">
        <v>292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296</v>
      </c>
      <c r="D7" s="2" t="s">
        <v>292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290</v>
      </c>
      <c r="C8" s="2" t="s">
        <v>297</v>
      </c>
      <c r="D8" s="2" t="s">
        <v>291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289</v>
      </c>
      <c r="C9" s="2" t="s">
        <v>298</v>
      </c>
      <c r="D9" s="2" t="s">
        <v>291</v>
      </c>
      <c r="E9" s="3">
        <v>42392</v>
      </c>
      <c r="F9" s="1">
        <v>670000</v>
      </c>
      <c r="G9" s="2">
        <v>215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306C7-B6B7-44A3-ADFD-8FC4A1A3E362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6" t="s">
        <v>321</v>
      </c>
      <c r="C2" s="47"/>
      <c r="D2" s="53"/>
      <c r="E2" s="53"/>
      <c r="F2" s="53"/>
    </row>
    <row r="3" spans="2:6" collapsed="1" x14ac:dyDescent="0.3">
      <c r="B3" s="45"/>
      <c r="C3" s="45"/>
      <c r="D3" s="54" t="s">
        <v>323</v>
      </c>
      <c r="E3" s="54" t="s">
        <v>318</v>
      </c>
      <c r="F3" s="54" t="s">
        <v>320</v>
      </c>
    </row>
    <row r="4" spans="2:6" ht="27" hidden="1" outlineLevel="1" x14ac:dyDescent="0.3">
      <c r="B4" s="49"/>
      <c r="C4" s="49"/>
      <c r="D4" s="41"/>
      <c r="E4" s="56" t="s">
        <v>319</v>
      </c>
      <c r="F4" s="56" t="s">
        <v>319</v>
      </c>
    </row>
    <row r="5" spans="2:6" x14ac:dyDescent="0.3">
      <c r="B5" s="50" t="s">
        <v>322</v>
      </c>
      <c r="C5" s="51"/>
      <c r="D5" s="48"/>
      <c r="E5" s="48"/>
      <c r="F5" s="48"/>
    </row>
    <row r="6" spans="2:6" outlineLevel="1" x14ac:dyDescent="0.3">
      <c r="B6" s="49"/>
      <c r="C6" s="49" t="s">
        <v>314</v>
      </c>
      <c r="D6" s="42">
        <v>0.8</v>
      </c>
      <c r="E6" s="55">
        <v>0.7</v>
      </c>
      <c r="F6" s="55">
        <v>0.9</v>
      </c>
    </row>
    <row r="7" spans="2:6" outlineLevel="1" x14ac:dyDescent="0.3">
      <c r="B7" s="49"/>
      <c r="C7" s="49" t="s">
        <v>315</v>
      </c>
      <c r="D7" s="42">
        <v>0.12</v>
      </c>
      <c r="E7" s="55">
        <v>0.11</v>
      </c>
      <c r="F7" s="55">
        <v>0.13</v>
      </c>
    </row>
    <row r="8" spans="2:6" x14ac:dyDescent="0.3">
      <c r="B8" s="50" t="s">
        <v>324</v>
      </c>
      <c r="C8" s="51"/>
      <c r="D8" s="48"/>
      <c r="E8" s="48"/>
      <c r="F8" s="48"/>
    </row>
    <row r="9" spans="2:6" outlineLevel="1" x14ac:dyDescent="0.3">
      <c r="B9" s="49"/>
      <c r="C9" s="49" t="s">
        <v>316</v>
      </c>
      <c r="D9" s="43">
        <v>5386000</v>
      </c>
      <c r="E9" s="43">
        <v>5144000</v>
      </c>
      <c r="F9" s="43">
        <v>5620000</v>
      </c>
    </row>
    <row r="10" spans="2:6" ht="17.25" outlineLevel="1" thickBot="1" x14ac:dyDescent="0.35">
      <c r="B10" s="52"/>
      <c r="C10" s="52" t="s">
        <v>317</v>
      </c>
      <c r="D10" s="44">
        <v>5211000</v>
      </c>
      <c r="E10" s="44">
        <v>4978000</v>
      </c>
      <c r="F10" s="44">
        <v>5438000</v>
      </c>
    </row>
    <row r="11" spans="2:6" x14ac:dyDescent="0.3">
      <c r="B11" t="s">
        <v>325</v>
      </c>
    </row>
    <row r="12" spans="2:6" x14ac:dyDescent="0.3">
      <c r="B12" t="s">
        <v>326</v>
      </c>
    </row>
    <row r="13" spans="2:6" x14ac:dyDescent="0.3">
      <c r="B13" t="s">
        <v>327</v>
      </c>
    </row>
  </sheetData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9" sqref="I19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6" t="s">
        <v>259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3">
      <c r="A3" s="57" t="s">
        <v>197</v>
      </c>
      <c r="B3" s="58" t="s">
        <v>260</v>
      </c>
      <c r="C3" s="58" t="s">
        <v>261</v>
      </c>
      <c r="D3" s="58" t="s">
        <v>2</v>
      </c>
      <c r="E3" s="58" t="s">
        <v>32</v>
      </c>
      <c r="F3" s="58" t="s">
        <v>33</v>
      </c>
      <c r="G3" s="58" t="s">
        <v>198</v>
      </c>
      <c r="H3" s="58" t="s">
        <v>199</v>
      </c>
      <c r="I3" s="58" t="s">
        <v>200</v>
      </c>
      <c r="J3" s="58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14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14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14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14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14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2</xdr:col>
                    <xdr:colOff>628650</xdr:colOff>
                    <xdr:row>12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abSelected="1" topLeftCell="A10" workbookViewId="0">
      <selection activeCell="J36" sqref="J36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6" t="s">
        <v>214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M19" sqref="M19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20" t="s">
        <v>93</v>
      </c>
      <c r="B1" s="20"/>
      <c r="C1" s="20"/>
      <c r="D1" s="20"/>
      <c r="E1" s="20"/>
      <c r="F1" s="20"/>
      <c r="G1" s="20"/>
    </row>
    <row r="2" spans="1:7" ht="18" thickTop="1" thickBot="1" x14ac:dyDescent="0.35"/>
    <row r="3" spans="1:7" x14ac:dyDescent="0.3">
      <c r="A3" s="23" t="s">
        <v>94</v>
      </c>
      <c r="B3" s="24" t="s">
        <v>95</v>
      </c>
      <c r="C3" s="24" t="s">
        <v>96</v>
      </c>
      <c r="D3" s="24" t="s">
        <v>97</v>
      </c>
      <c r="E3" s="24" t="s">
        <v>98</v>
      </c>
      <c r="F3" s="24" t="s">
        <v>99</v>
      </c>
      <c r="G3" s="25" t="s">
        <v>100</v>
      </c>
    </row>
    <row r="4" spans="1:7" x14ac:dyDescent="0.3">
      <c r="A4" s="26" t="s">
        <v>101</v>
      </c>
      <c r="B4" s="14">
        <v>200</v>
      </c>
      <c r="C4" s="14">
        <v>220</v>
      </c>
      <c r="D4" s="21">
        <v>26400000</v>
      </c>
      <c r="E4" s="22">
        <v>0.1</v>
      </c>
      <c r="F4" s="21">
        <v>23760000</v>
      </c>
      <c r="G4" s="27">
        <v>1.1000000000000001</v>
      </c>
    </row>
    <row r="5" spans="1:7" x14ac:dyDescent="0.3">
      <c r="A5" s="26" t="s">
        <v>64</v>
      </c>
      <c r="B5" s="14">
        <v>150</v>
      </c>
      <c r="C5" s="14">
        <v>120</v>
      </c>
      <c r="D5" s="21">
        <v>14400000</v>
      </c>
      <c r="E5" s="22">
        <v>0</v>
      </c>
      <c r="F5" s="21">
        <v>14400000</v>
      </c>
      <c r="G5" s="27">
        <v>0.8</v>
      </c>
    </row>
    <row r="6" spans="1:7" x14ac:dyDescent="0.3">
      <c r="A6" s="26" t="s">
        <v>102</v>
      </c>
      <c r="B6" s="14">
        <v>120</v>
      </c>
      <c r="C6" s="14">
        <v>100</v>
      </c>
      <c r="D6" s="21">
        <v>12000000</v>
      </c>
      <c r="E6" s="22">
        <v>0</v>
      </c>
      <c r="F6" s="21">
        <v>12000000</v>
      </c>
      <c r="G6" s="27">
        <v>0.83</v>
      </c>
    </row>
    <row r="7" spans="1:7" x14ac:dyDescent="0.3">
      <c r="A7" s="26" t="s">
        <v>103</v>
      </c>
      <c r="B7" s="14">
        <v>300</v>
      </c>
      <c r="C7" s="14">
        <v>220</v>
      </c>
      <c r="D7" s="21">
        <v>66000000</v>
      </c>
      <c r="E7" s="22">
        <v>0.2</v>
      </c>
      <c r="F7" s="21">
        <v>52800000</v>
      </c>
      <c r="G7" s="27">
        <v>0.73</v>
      </c>
    </row>
    <row r="8" spans="1:7" x14ac:dyDescent="0.3">
      <c r="A8" s="26" t="s">
        <v>104</v>
      </c>
      <c r="B8" s="14">
        <v>200</v>
      </c>
      <c r="C8" s="14">
        <v>210</v>
      </c>
      <c r="D8" s="21">
        <v>63000000</v>
      </c>
      <c r="E8" s="22">
        <v>0.2</v>
      </c>
      <c r="F8" s="21">
        <v>50400000</v>
      </c>
      <c r="G8" s="27">
        <v>1.05</v>
      </c>
    </row>
    <row r="9" spans="1:7" x14ac:dyDescent="0.3">
      <c r="A9" s="26" t="s">
        <v>105</v>
      </c>
      <c r="B9" s="14">
        <v>150</v>
      </c>
      <c r="C9" s="14">
        <v>150</v>
      </c>
      <c r="D9" s="21">
        <v>45000000</v>
      </c>
      <c r="E9" s="22">
        <v>0.15</v>
      </c>
      <c r="F9" s="21">
        <v>38250000</v>
      </c>
      <c r="G9" s="27">
        <v>1</v>
      </c>
    </row>
    <row r="10" spans="1:7" ht="17.25" thickBot="1" x14ac:dyDescent="0.35">
      <c r="A10" s="28" t="s">
        <v>106</v>
      </c>
      <c r="B10" s="29">
        <v>1120</v>
      </c>
      <c r="C10" s="29">
        <v>1020</v>
      </c>
      <c r="D10" s="30">
        <v>226800000</v>
      </c>
      <c r="E10" s="31"/>
      <c r="F10" s="30">
        <v>191610000</v>
      </c>
      <c r="G10" s="32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topLeftCell="A5" workbookViewId="0">
      <selection activeCell="C28" sqref="C28"/>
    </sheetView>
  </sheetViews>
  <sheetFormatPr defaultRowHeight="16.5" x14ac:dyDescent="0.3"/>
  <cols>
    <col min="2" max="11" width="5.625" customWidth="1"/>
  </cols>
  <sheetData>
    <row r="1" spans="1:11" ht="20.25" x14ac:dyDescent="0.3">
      <c r="A1" s="16" t="s">
        <v>107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7" t="s">
        <v>108</v>
      </c>
      <c r="B3" s="17" t="s">
        <v>109</v>
      </c>
      <c r="C3" s="17"/>
      <c r="D3" s="17"/>
      <c r="E3" s="17"/>
      <c r="F3" s="17"/>
      <c r="G3" s="17"/>
      <c r="H3" s="17"/>
      <c r="I3" s="17"/>
      <c r="J3" s="17"/>
      <c r="K3" s="17"/>
    </row>
    <row r="4" spans="1:11" x14ac:dyDescent="0.3">
      <c r="A4" s="1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2" type="noConversion"/>
  <conditionalFormatting sqref="A5:K12">
    <cfRule type="expression" dxfId="0" priority="1">
      <formula>MOD(A$5,2)=0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G32" sqref="G32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6" t="s">
        <v>111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33" t="s">
        <v>301</v>
      </c>
      <c r="B14" s="33" t="s">
        <v>299</v>
      </c>
    </row>
    <row r="15" spans="1:9" ht="17.25" customHeight="1" x14ac:dyDescent="0.3">
      <c r="A15" t="b">
        <f>F4&gt;=AVERAGE($F$4:$F$12)</f>
        <v>1</v>
      </c>
      <c r="B15" s="33" t="s">
        <v>300</v>
      </c>
    </row>
    <row r="18" spans="1:9" x14ac:dyDescent="0.3">
      <c r="A18" s="14" t="s">
        <v>112</v>
      </c>
      <c r="B18" s="14" t="s">
        <v>113</v>
      </c>
      <c r="C18" s="14" t="s">
        <v>114</v>
      </c>
      <c r="D18" s="14" t="s">
        <v>115</v>
      </c>
      <c r="E18" s="14" t="s">
        <v>116</v>
      </c>
      <c r="F18" s="14" t="s">
        <v>117</v>
      </c>
      <c r="G18" s="14" t="s">
        <v>118</v>
      </c>
      <c r="H18" s="14" t="s">
        <v>119</v>
      </c>
      <c r="I18" s="14" t="s">
        <v>120</v>
      </c>
    </row>
    <row r="19" spans="1:9" x14ac:dyDescent="0.3">
      <c r="A19" s="14" t="s">
        <v>121</v>
      </c>
      <c r="B19" s="14" t="s">
        <v>122</v>
      </c>
      <c r="C19" s="15">
        <v>55</v>
      </c>
      <c r="D19" s="15">
        <v>1150</v>
      </c>
      <c r="E19" s="15">
        <v>1196000</v>
      </c>
      <c r="F19" s="15">
        <v>1190</v>
      </c>
      <c r="G19" s="15">
        <v>1646008</v>
      </c>
      <c r="H19" s="15">
        <v>15</v>
      </c>
      <c r="I19" s="15">
        <v>408408</v>
      </c>
    </row>
    <row r="20" spans="1:9" x14ac:dyDescent="0.3">
      <c r="A20" s="14" t="s">
        <v>124</v>
      </c>
      <c r="B20" s="14" t="s">
        <v>122</v>
      </c>
      <c r="C20" s="15">
        <v>135</v>
      </c>
      <c r="D20" s="15">
        <v>1080</v>
      </c>
      <c r="E20" s="15">
        <v>1123200</v>
      </c>
      <c r="F20" s="15">
        <v>1210</v>
      </c>
      <c r="G20" s="15">
        <v>1673672</v>
      </c>
      <c r="H20" s="15">
        <v>5</v>
      </c>
      <c r="I20" s="15">
        <v>415272</v>
      </c>
    </row>
    <row r="21" spans="1:9" x14ac:dyDescent="0.3">
      <c r="A21" s="14" t="s">
        <v>124</v>
      </c>
      <c r="B21" s="14" t="s">
        <v>125</v>
      </c>
      <c r="C21" s="15">
        <v>2</v>
      </c>
      <c r="D21" s="15">
        <v>1300</v>
      </c>
      <c r="E21" s="15">
        <v>1430000</v>
      </c>
      <c r="F21" s="15">
        <v>1302</v>
      </c>
      <c r="G21" s="15">
        <v>1904826</v>
      </c>
      <c r="H21" s="15">
        <v>0</v>
      </c>
      <c r="I21" s="15">
        <v>472626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3" workbookViewId="0">
      <selection activeCell="J21" sqref="J21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14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14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14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14" t="str">
        <f t="shared" si="0"/>
        <v>주간</v>
      </c>
    </row>
    <row r="6" spans="1:10" x14ac:dyDescent="0.3">
      <c r="A6" s="6" t="s">
        <v>271</v>
      </c>
      <c r="B6" s="6" t="s">
        <v>21</v>
      </c>
      <c r="C6" s="14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14" t="str">
        <f t="shared" si="0"/>
        <v>야간</v>
      </c>
    </row>
    <row r="7" spans="1:10" x14ac:dyDescent="0.3">
      <c r="A7" s="6" t="s">
        <v>268</v>
      </c>
      <c r="B7" s="6" t="s">
        <v>22</v>
      </c>
      <c r="C7" s="14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14" t="str">
        <f>IF(MOD(DAY(H7),5)=0,"야간","주간")</f>
        <v>주간</v>
      </c>
    </row>
    <row r="8" spans="1:10" x14ac:dyDescent="0.3">
      <c r="A8" s="6" t="s">
        <v>23</v>
      </c>
      <c r="B8" s="6" t="s">
        <v>24</v>
      </c>
      <c r="C8" s="14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14" t="str">
        <f t="shared" si="0"/>
        <v>주간</v>
      </c>
    </row>
    <row r="9" spans="1:10" x14ac:dyDescent="0.3">
      <c r="A9" s="6" t="s">
        <v>25</v>
      </c>
      <c r="B9" s="6" t="s">
        <v>26</v>
      </c>
      <c r="C9" s="14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14" t="str">
        <f t="shared" si="0"/>
        <v>야간</v>
      </c>
    </row>
    <row r="10" spans="1:10" x14ac:dyDescent="0.3">
      <c r="A10" s="6" t="s">
        <v>27</v>
      </c>
      <c r="B10" s="6" t="s">
        <v>28</v>
      </c>
      <c r="C10" s="14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14" t="str">
        <f t="shared" si="0"/>
        <v>주간</v>
      </c>
    </row>
    <row r="11" spans="1:10" x14ac:dyDescent="0.3">
      <c r="A11" s="6" t="s">
        <v>270</v>
      </c>
      <c r="B11" s="6" t="s">
        <v>29</v>
      </c>
      <c r="C11" s="14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14" t="str">
        <f t="shared" si="0"/>
        <v>야간</v>
      </c>
    </row>
    <row r="12" spans="1:10" x14ac:dyDescent="0.3">
      <c r="A12" s="6" t="s">
        <v>269</v>
      </c>
      <c r="B12" s="6" t="s">
        <v>30</v>
      </c>
      <c r="C12" s="14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14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14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15">
        <f t="shared" ref="J17:J23" si="2">I17*HLOOKUP(G17&amp;RIGHT(H17),$H$26:$K$27,2,0)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14" t="str">
        <f t="shared" si="1"/>
        <v>And2020</v>
      </c>
      <c r="G18" s="6" t="s">
        <v>64</v>
      </c>
      <c r="H18" s="6" t="s">
        <v>63</v>
      </c>
      <c r="I18" s="6">
        <v>100</v>
      </c>
      <c r="J18" s="15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14" t="str">
        <f t="shared" si="1"/>
        <v>Chr2021</v>
      </c>
      <c r="G19" s="6" t="s">
        <v>64</v>
      </c>
      <c r="H19" s="6" t="s">
        <v>62</v>
      </c>
      <c r="I19" s="6">
        <v>90</v>
      </c>
      <c r="J19" s="15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14" t="str">
        <f t="shared" si="1"/>
        <v>Whi2017</v>
      </c>
      <c r="G20" s="6" t="s">
        <v>64</v>
      </c>
      <c r="H20" s="6" t="s">
        <v>63</v>
      </c>
      <c r="I20" s="6">
        <v>100</v>
      </c>
      <c r="J20" s="15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14" t="str">
        <f t="shared" si="1"/>
        <v>Sha2018</v>
      </c>
      <c r="G21" s="6" t="s">
        <v>61</v>
      </c>
      <c r="H21" s="6" t="s">
        <v>62</v>
      </c>
      <c r="I21" s="6">
        <v>80</v>
      </c>
      <c r="J21" s="15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14" t="str">
        <f t="shared" si="1"/>
        <v>Cam2019</v>
      </c>
      <c r="G22" s="6" t="s">
        <v>64</v>
      </c>
      <c r="H22" s="6" t="s">
        <v>62</v>
      </c>
      <c r="I22" s="6">
        <v>100</v>
      </c>
      <c r="J22" s="15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14" t="str">
        <f t="shared" si="1"/>
        <v>Dor2017</v>
      </c>
      <c r="G23" s="6" t="s">
        <v>61</v>
      </c>
      <c r="H23" s="6" t="s">
        <v>63</v>
      </c>
      <c r="I23" s="6">
        <v>90</v>
      </c>
      <c r="J23" s="15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8" t="s">
        <v>92</v>
      </c>
      <c r="B36" s="18"/>
      <c r="C36" s="18"/>
      <c r="D36" s="18"/>
    </row>
    <row r="37" spans="1:4" x14ac:dyDescent="0.3">
      <c r="A37" s="19">
        <f>ROUND(DSUM(A26:D34,4,B26:B27),-3)</f>
        <v>13574000</v>
      </c>
      <c r="B37" s="19"/>
      <c r="C37" s="19"/>
      <c r="D37" s="19"/>
    </row>
  </sheetData>
  <mergeCells count="2">
    <mergeCell ref="A36:D36"/>
    <mergeCell ref="A37:D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L13" sqref="L13"/>
    </sheetView>
  </sheetViews>
  <sheetFormatPr defaultRowHeight="16.5" outlineLevelRow="3" x14ac:dyDescent="0.3"/>
  <sheetData>
    <row r="1" spans="1:9" ht="20.25" x14ac:dyDescent="0.3">
      <c r="A1" s="16" t="s">
        <v>127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14"/>
      <c r="B6" s="14"/>
      <c r="C6" s="34" t="s">
        <v>306</v>
      </c>
      <c r="D6" s="14"/>
      <c r="E6" s="15"/>
      <c r="F6" s="15"/>
      <c r="G6" s="15">
        <f>SUBTOTAL(4,G4:G5)</f>
        <v>3570</v>
      </c>
      <c r="H6" s="14"/>
      <c r="I6" s="14"/>
    </row>
    <row r="7" spans="1:9" outlineLevel="1" x14ac:dyDescent="0.3">
      <c r="A7" s="14"/>
      <c r="B7" s="14"/>
      <c r="C7" s="34" t="s">
        <v>302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14"/>
      <c r="B10" s="14"/>
      <c r="C10" s="34" t="s">
        <v>307</v>
      </c>
      <c r="D10" s="14"/>
      <c r="E10" s="15"/>
      <c r="F10" s="15"/>
      <c r="G10" s="15">
        <f>SUBTOTAL(4,G8:G9)</f>
        <v>4800</v>
      </c>
      <c r="H10" s="14"/>
      <c r="I10" s="14"/>
    </row>
    <row r="11" spans="1:9" outlineLevel="1" x14ac:dyDescent="0.3">
      <c r="A11" s="14"/>
      <c r="B11" s="14"/>
      <c r="C11" s="34" t="s">
        <v>303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35"/>
      <c r="B17" s="35"/>
      <c r="C17" s="37" t="s">
        <v>308</v>
      </c>
      <c r="D17" s="35"/>
      <c r="E17" s="36"/>
      <c r="F17" s="36"/>
      <c r="G17" s="36">
        <f>SUBTOTAL(4,G12:G16)</f>
        <v>1050</v>
      </c>
      <c r="H17" s="35"/>
      <c r="I17" s="35"/>
    </row>
    <row r="18" spans="1:9" outlineLevel="1" x14ac:dyDescent="0.3">
      <c r="A18" s="35"/>
      <c r="B18" s="35"/>
      <c r="C18" s="37" t="s">
        <v>304</v>
      </c>
      <c r="D18" s="35"/>
      <c r="E18" s="36">
        <f>SUBTOTAL(9,E12:E16)</f>
        <v>3400</v>
      </c>
      <c r="F18" s="36">
        <f>SUBTOTAL(9,F12:F16)</f>
        <v>170</v>
      </c>
      <c r="G18" s="36"/>
      <c r="H18" s="35"/>
      <c r="I18" s="35"/>
    </row>
    <row r="19" spans="1:9" x14ac:dyDescent="0.3">
      <c r="A19" s="35"/>
      <c r="B19" s="35"/>
      <c r="C19" s="37" t="s">
        <v>309</v>
      </c>
      <c r="D19" s="35"/>
      <c r="E19" s="36"/>
      <c r="F19" s="36"/>
      <c r="G19" s="36">
        <f>SUBTOTAL(4,G4:G16)</f>
        <v>4800</v>
      </c>
      <c r="H19" s="35"/>
      <c r="I19" s="35"/>
    </row>
    <row r="20" spans="1:9" x14ac:dyDescent="0.3">
      <c r="A20" s="35"/>
      <c r="B20" s="35"/>
      <c r="C20" s="37" t="s">
        <v>305</v>
      </c>
      <c r="D20" s="35"/>
      <c r="E20" s="36">
        <f>SUBTOTAL(9,E4:E16)</f>
        <v>18800</v>
      </c>
      <c r="F20" s="36">
        <f>SUBTOTAL(9,F4:F16)</f>
        <v>910</v>
      </c>
      <c r="G20" s="36"/>
      <c r="H20" s="35"/>
      <c r="I20" s="35"/>
    </row>
  </sheetData>
  <sortState xmlns:xlrd2="http://schemas.microsoft.com/office/spreadsheetml/2017/richdata2" ref="A4:I16">
    <sortCondition ref="C4:C16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2DA3F-82FA-4CEF-AA5F-EB2E4D7AB37E}">
  <dimension ref="A3:E13"/>
  <sheetViews>
    <sheetView workbookViewId="0">
      <selection activeCell="F13" sqref="F1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8" t="s">
        <v>312</v>
      </c>
      <c r="B3" s="38" t="s">
        <v>311</v>
      </c>
    </row>
    <row r="4" spans="1:5" x14ac:dyDescent="0.3">
      <c r="A4" s="38" t="s">
        <v>310</v>
      </c>
      <c r="B4" t="s">
        <v>171</v>
      </c>
      <c r="C4" t="s">
        <v>169</v>
      </c>
      <c r="D4" t="s">
        <v>167</v>
      </c>
      <c r="E4" t="s">
        <v>305</v>
      </c>
    </row>
    <row r="5" spans="1:5" x14ac:dyDescent="0.3">
      <c r="A5" s="39" t="s">
        <v>168</v>
      </c>
      <c r="B5" s="40" t="s">
        <v>313</v>
      </c>
      <c r="C5" s="40">
        <v>94</v>
      </c>
      <c r="D5" s="40" t="s">
        <v>313</v>
      </c>
      <c r="E5" s="40">
        <v>94</v>
      </c>
    </row>
    <row r="6" spans="1:5" x14ac:dyDescent="0.3">
      <c r="A6" s="39" t="s">
        <v>174</v>
      </c>
      <c r="B6" s="40" t="s">
        <v>313</v>
      </c>
      <c r="C6" s="40" t="s">
        <v>313</v>
      </c>
      <c r="D6" s="40">
        <v>89</v>
      </c>
      <c r="E6" s="40">
        <v>89</v>
      </c>
    </row>
    <row r="7" spans="1:5" x14ac:dyDescent="0.3">
      <c r="A7" s="39" t="s">
        <v>5</v>
      </c>
      <c r="B7" s="40" t="s">
        <v>313</v>
      </c>
      <c r="C7" s="40">
        <v>80</v>
      </c>
      <c r="D7" s="40" t="s">
        <v>313</v>
      </c>
      <c r="E7" s="40">
        <v>80</v>
      </c>
    </row>
    <row r="8" spans="1:5" x14ac:dyDescent="0.3">
      <c r="A8" s="39" t="s">
        <v>172</v>
      </c>
      <c r="B8" s="40" t="s">
        <v>313</v>
      </c>
      <c r="C8" s="40" t="s">
        <v>313</v>
      </c>
      <c r="D8" s="40">
        <v>70</v>
      </c>
      <c r="E8" s="40">
        <v>70</v>
      </c>
    </row>
    <row r="9" spans="1:5" x14ac:dyDescent="0.3">
      <c r="A9" s="39" t="s">
        <v>175</v>
      </c>
      <c r="B9" s="40">
        <v>93</v>
      </c>
      <c r="C9" s="40" t="s">
        <v>313</v>
      </c>
      <c r="D9" s="40" t="s">
        <v>313</v>
      </c>
      <c r="E9" s="40">
        <v>93</v>
      </c>
    </row>
    <row r="10" spans="1:5" x14ac:dyDescent="0.3">
      <c r="A10" s="39" t="s">
        <v>173</v>
      </c>
      <c r="B10" s="40">
        <v>81</v>
      </c>
      <c r="C10" s="40" t="s">
        <v>313</v>
      </c>
      <c r="D10" s="40" t="s">
        <v>313</v>
      </c>
      <c r="E10" s="40">
        <v>81</v>
      </c>
    </row>
    <row r="11" spans="1:5" x14ac:dyDescent="0.3">
      <c r="A11" s="39" t="s">
        <v>166</v>
      </c>
      <c r="B11" s="40" t="s">
        <v>313</v>
      </c>
      <c r="C11" s="40" t="s">
        <v>313</v>
      </c>
      <c r="D11" s="40">
        <v>92</v>
      </c>
      <c r="E11" s="40">
        <v>92</v>
      </c>
    </row>
    <row r="12" spans="1:5" x14ac:dyDescent="0.3">
      <c r="A12" s="39" t="s">
        <v>170</v>
      </c>
      <c r="B12" s="40">
        <v>92</v>
      </c>
      <c r="C12" s="40" t="s">
        <v>313</v>
      </c>
      <c r="D12" s="40" t="s">
        <v>313</v>
      </c>
      <c r="E12" s="40">
        <v>92</v>
      </c>
    </row>
    <row r="13" spans="1:5" x14ac:dyDescent="0.3">
      <c r="A13" s="39" t="s">
        <v>305</v>
      </c>
      <c r="B13" s="40">
        <v>266</v>
      </c>
      <c r="C13" s="40">
        <v>174</v>
      </c>
      <c r="D13" s="40">
        <v>251</v>
      </c>
      <c r="E13" s="40">
        <v>691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C8" sqref="C8"/>
    </sheetView>
  </sheetViews>
  <sheetFormatPr defaultRowHeight="16.5" x14ac:dyDescent="0.3"/>
  <sheetData>
    <row r="1" spans="1:7" ht="20.25" x14ac:dyDescent="0.3">
      <c r="A1" s="16" t="s">
        <v>159</v>
      </c>
      <c r="B1" s="16"/>
      <c r="C1" s="16"/>
      <c r="D1" s="16"/>
      <c r="E1" s="16"/>
      <c r="F1" s="16"/>
      <c r="G1" s="16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6" t="s">
        <v>176</v>
      </c>
      <c r="B1" s="16"/>
      <c r="C1" s="16"/>
      <c r="D1" s="16"/>
      <c r="E1" s="16"/>
      <c r="F1" s="16"/>
      <c r="G1" s="16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user" comment="만든 사람 user 날짜 2026-01-22">
      <inputCells r="C16" val="0.7" numFmtId="9"/>
      <inputCells r="G16" val="0.11" numFmtId="9"/>
    </scenario>
    <scenario name="상여급/공제계비율인상" locked="1" count="2" user="user" comment="만든 사람 user 날짜 2026-01-22">
      <inputCells r="C16" val="0.9" numFmtId="9"/>
      <inputCells r="G16" val="0.13" numFmtId="9"/>
    </scenario>
  </scenarios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2026-01-22T01:30:04Z</dcterms:modified>
</cp:coreProperties>
</file>