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1136BFB1-D71F-418C-981E-7299A04C9E69}" xr6:coauthVersionLast="47" xr6:coauthVersionMax="47" xr10:uidLastSave="{00000000-0000-0000-0000-000000000000}"/>
  <bookViews>
    <workbookView xWindow="-120" yWindow="-120" windowWidth="29040" windowHeight="15720" tabRatio="806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G36" i="2"/>
  <c r="G37" i="2"/>
  <c r="G38" i="2"/>
  <c r="G39" i="2"/>
  <c r="G40" i="2"/>
  <c r="G34" i="2"/>
  <c r="D8" i="2" a="1"/>
  <c r="D8" i="2"/>
  <c r="E8" i="2" a="1"/>
  <c r="E8" i="2"/>
  <c r="F8" i="2" a="1"/>
  <c r="F8" i="2" s="1"/>
  <c r="G8" i="2" a="1"/>
  <c r="G8" i="2" s="1"/>
  <c r="H8" i="2" a="1"/>
  <c r="H8" i="2" s="1"/>
  <c r="D9" i="2" a="1"/>
  <c r="D9" i="2"/>
  <c r="E9" i="2" a="1"/>
  <c r="E9" i="2" s="1"/>
  <c r="F9" i="2" a="1"/>
  <c r="F9" i="2"/>
  <c r="G9" i="2" a="1"/>
  <c r="G9" i="2"/>
  <c r="H9" i="2" a="1"/>
  <c r="H9" i="2" s="1"/>
  <c r="E7" i="2" a="1"/>
  <c r="E7" i="2" s="1"/>
  <c r="F7" i="2" a="1"/>
  <c r="F7" i="2" s="1"/>
  <c r="G7" i="2" a="1"/>
  <c r="G7" i="2" s="1"/>
  <c r="H7" i="2" a="1"/>
  <c r="H7" i="2" s="1"/>
  <c r="D7" i="2" a="1"/>
  <c r="D7" i="2" s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3" i="2" a="1"/>
  <c r="F14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7" i="2" a="1"/>
  <c r="E35" i="2" a="1"/>
  <c r="E40" i="2" a="1"/>
  <c r="E38" i="2" a="1"/>
  <c r="E39" i="2" a="1"/>
  <c r="E36" i="2" a="1"/>
  <c r="E34" i="2" a="1"/>
  <c r="E36" i="2" l="1"/>
  <c r="E39" i="2"/>
  <c r="E38" i="2"/>
  <c r="E40" i="2"/>
  <c r="E35" i="2"/>
  <c r="E37" i="2"/>
  <c r="E34" i="2"/>
  <c r="F17" i="2"/>
  <c r="F16" i="2"/>
  <c r="F29" i="2"/>
  <c r="F21" i="2"/>
  <c r="F13" i="2"/>
  <c r="F28" i="2"/>
  <c r="F20" i="2"/>
  <c r="F27" i="2"/>
  <c r="F19" i="2"/>
  <c r="F26" i="2"/>
  <c r="F18" i="2"/>
  <c r="F25" i="2"/>
  <c r="F24" i="2"/>
  <c r="F23" i="2"/>
  <c r="F15" i="2"/>
  <c r="F30" i="2"/>
  <c r="F22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AE17EF-7A34-47F9-9AA5-58A362B26F05}" name="MS Access Database_Query" type="1" refreshedVersion="8" background="1">
    <dbPr connection="DSN=MS Access Database;DBQ=C:\길벗컴활1급\01 엑셀\03 기본모의고사\가전판매내역.accdb;DefaultDir=C:\길벗컴활1급\01 엑셀\03 기본모의고사;DriverId=25;FIL=MS Access;MaxBufferSize=2048;PageTimeout=5;" command="SELECT 판매현황.제품명, 판매현황.분류코드, 판매현황.주문시간, 판매현황.수량, 판매현황.판매금액_x000d__x000a_FROM `C:\길벗컴활1급\01 엑셀\03 기본모의고사\가전판매내역.accdb`.판매현황 판매현황"/>
  </connection>
  <connection id="2" xr16:uid="{DE002CBD-AB6E-4BDA-BBC5-FADB2BF58AC7}" sourceFile="C:\길벗컴활1급\01 엑셀\03 기본모의고사\가전판매내역.accdb" odcFile="C:\Users\skban\OneDrive\문서\내 데이터 원본\가전판매내역 판매현황.od.odc" keepAlive="1" name="가전판매내역 판매현황.od" type="5" refreshedVersion="8" background="1">
    <dbPr connection="Provider=Microsoft.ACE.OLEDB.12.0;User ID=Admin;Data Source=C:\길벗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<sst xmlns="http://schemas.openxmlformats.org/spreadsheetml/2006/main" count="368" uniqueCount="201">
  <si>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</si>
  <si>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</si>
  <si>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</si>
  <si>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</si>
  <si>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</si>
  <si>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</si>
  <si>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</si>
  <si>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</si>
  <si>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</si>
  <si>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</si>
  <si>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</si>
  <si>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</si>
  <si>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</si>
  <si>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</si>
  <si>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</si>
  <si>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</si>
  <si>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</si>
  <si>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</si>
  <si>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</si>
  <si>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</si>
  <si>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</si>
  <si>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</si>
  <si>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</si>
  <si>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</si>
  <si>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</si>
  <si>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</si>
  <si>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</si>
  <si>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</si>
  <si>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</si>
  <si>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</si>
  <si>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</si>
  <si>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</si>
  <si>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</si>
  <si>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</si>
  <si>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</si>
  <si>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</si>
  <si>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</si>
  <si>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</si>
  <si>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</si>
  <si>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</si>
  <si>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</si>
  <si>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</si>
  <si>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</si>
  <si>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</si>
  <si>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</si>
  <si>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</si>
  <si>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</si>
  <si>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</si>
  <si>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</si>
  <si>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</si>
  <si>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</si>
  <si>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</si>
  <si>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</si>
  <si>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</si>
  <si>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</si>
  <si>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</si>
  <si>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</si>
  <si>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</si>
  <si>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</si>
  <si>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</si>
  <si>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</si>
  <si>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</si>
  <si>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</si>
  <si>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</si>
  <si>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</si>
  <si>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</si>
  <si>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</si>
  <si>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</si>
  <si>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</si>
  <si>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</si>
  <si>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</si>
  <si>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</si>
  <si>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</si>
  <si>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</si>
  <si>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</si>
  <si>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</si>
  <si>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</si>
  <si>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</si>
  <si>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</si>
  <si>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</si>
  <si>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</si>
  <si>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</si>
  <si>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</si>
  <si>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</si>
  <si>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</si>
  <si>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</si>
  <si>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</si>
  <si>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</si>
  <si>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</si>
  <si>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</si>
  <si>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</si>
  <si>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</si>
  <si>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</si>
  <si>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</si>
  <si>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</si>
  <si>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</si>
  <si>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</si>
  <si>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</si>
  <si>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</si>
  <si>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</si>
  <si>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</si>
  <si>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</si>
  <si>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</si>
  <si>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</si>
  <si>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</si>
  <si>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</si>
  <si>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</si>
  <si>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</si>
  <si>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</si>
  <si>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</si>
  <si>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</si>
  <si>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</si>
  <si>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</si>
  <si>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</si>
  <si>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</si>
  <si>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</si>
  <si>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</si>
  <si>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</si>
  <si>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</si>
  <si>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</si>
  <si>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</si>
  <si>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</si>
  <si>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</si>
  <si>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</si>
  <si>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</si>
  <si>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</si>
  <si>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</si>
  <si>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</si>
  <si>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</si>
  <si>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</si>
  <si>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</si>
  <si>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</si>
  <si>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</si>
  <si>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</si>
  <si>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</si>
  <si>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</si>
  <si>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</si>
  <si>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</si>
  <si>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</si>
  <si>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</si>
  <si>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</si>
  <si>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</si>
  <si>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</si>
  <si>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</si>
  <si>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</si>
  <si>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</si>
  <si>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</si>
  <si>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</si>
  <si>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</si>
  <si>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</si>
  <si>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</si>
  <si>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</si>
  <si>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</si>
  <si>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</si>
  <si>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</si>
  <si>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</si>
  <si>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</si>
  <si>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</si>
  <si>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</si>
  <si>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</si>
  <si>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</si>
  <si>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</si>
  <si>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</si>
  <si>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</si>
  <si>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</si>
  <si>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</si>
  <si>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</si>
  <si>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</si>
  <si>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</si>
  <si>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</si>
  <si>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</si>
  <si>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</si>
  <si>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</si>
  <si>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</si>
  <si>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</si>
  <si>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</si>
  <si>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</si>
  <si>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</si>
  <si>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</si>
  <si>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</si>
  <si>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</si>
  <si>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</si>
  <si>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</si>
  <si>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이지형</t>
    <phoneticPr fontId="1" type="noConversion"/>
  </si>
  <si>
    <t>분류코드</t>
  </si>
  <si>
    <t>소형가전</t>
  </si>
  <si>
    <t>오전</t>
  </si>
  <si>
    <t>오후</t>
  </si>
  <si>
    <t>주문시간</t>
  </si>
  <si>
    <t>주문시간2</t>
  </si>
  <si>
    <t>제품명</t>
  </si>
  <si>
    <t>다리미</t>
  </si>
  <si>
    <t>면도기</t>
  </si>
  <si>
    <t>전동치솔</t>
  </si>
  <si>
    <t>값</t>
  </si>
  <si>
    <t>평균 : 수량</t>
  </si>
  <si>
    <t>전체 평균 : 수량</t>
  </si>
  <si>
    <t>평균 : 판매금액</t>
  </si>
  <si>
    <t>전체 평균 : 판매금액</t>
  </si>
  <si>
    <t>*</t>
  </si>
  <si>
    <t>컴활1급실기합격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</si>
</sst>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  <numFmt numFmtId="178" formatCode="#,##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9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2">
    <dxf>
      <font>
        <color rgb="FF006100"/>
      </font>
      <fill>
        <patternFill>
          <bgColor rgb="FFC6EFCE"/>
        </patternFill>
      </fill>
    </dxf>
    <dxf>
      <numFmt numFmtId="178" formatCode="#,##0_ 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1E02-4371-8803-EB274C526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19050</xdr:rowOff>
    </xdr:from>
    <xdr:to>
      <xdr:col>1</xdr:col>
      <xdr:colOff>390525</xdr:colOff>
      <xdr:row>13</xdr:row>
      <xdr:rowOff>190500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8C21E8E-D39B-02DC-017D-B85FE8FC9E89}"/>
            </a:ext>
          </a:extLst>
        </xdr:cNvPr>
        <xdr:cNvSpPr/>
      </xdr:nvSpPr>
      <xdr:spPr>
        <a:xfrm>
          <a:off x="9525" y="2657475"/>
          <a:ext cx="1066800" cy="3810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0</xdr:colOff>
      <xdr:row>12</xdr:row>
      <xdr:rowOff>47624</xdr:rowOff>
    </xdr:from>
    <xdr:to>
      <xdr:col>3</xdr:col>
      <xdr:colOff>609600</xdr:colOff>
      <xdr:row>13</xdr:row>
      <xdr:rowOff>171449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E1E0D3F-C77F-4D90-AEF9-CFA00ECEBE72}"/>
            </a:ext>
          </a:extLst>
        </xdr:cNvPr>
        <xdr:cNvSpPr/>
      </xdr:nvSpPr>
      <xdr:spPr>
        <a:xfrm>
          <a:off x="1085850" y="2686049"/>
          <a:ext cx="1009650" cy="3333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0</xdr:row>
          <xdr:rowOff>219075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반성국" refreshedDate="45966.842604861115" backgroundQuery="1" createdVersion="8" refreshedVersion="8" minRefreshableVersion="3" recordCount="40" xr:uid="{7237BD22-C628-47B5-A1DA-E8264B72A427}">
  <cacheSource type="external" connectionId="2"/>
  <cacheFields count="8">
    <cacheField name="ID" numFmtId="0">
      <sharedItems containsSemiMixedTypes="0" containsString="0" containsNumber="1" containsInteger="1" minValue="1" maxValue="40"/>
    </cacheField>
    <cacheField name="제품명" numFmtId="0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>
      <sharedItems count="3">
        <s v="생활가전"/>
        <s v="주방가전"/>
        <s v="소형가전"/>
      </sharedItems>
    </cacheField>
    <cacheField name="단가" numFmtId="0">
      <sharedItems containsString="0" containsBlank="1" containsNumber="1" containsInteger="1" minValue="30000" maxValue="750000" count="12">
        <n v="750000"/>
        <n v="650000"/>
        <m/>
        <n v="92000"/>
        <n v="98000"/>
        <n v="128000"/>
        <n v="150000"/>
        <n v="119000"/>
        <n v="50000"/>
        <n v="65000"/>
        <n v="112000"/>
        <n v="30000"/>
      </sharedItems>
    </cacheField>
    <cacheField name="주문시간" numFmtId="0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7"/>
    </cacheField>
    <cacheField name="수량" numFmtId="0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>
      <sharedItems containsSemiMixedTypes="0" containsString="0" containsNumber="1" containsInteger="1" minValue="65000" maxValue="7800000" count="36">
        <n v="750000"/>
        <n v="3750000"/>
        <n v="4500000"/>
        <n v="7800000"/>
        <n v="3900000"/>
        <n v="1300000"/>
        <n v="672000"/>
        <n v="184000"/>
        <n v="460000"/>
        <n v="2250000"/>
        <n v="300000"/>
        <n v="4000000"/>
        <n v="5600000"/>
        <n v="280000"/>
        <n v="910000"/>
        <n v="70000"/>
        <n v="1152000"/>
        <n v="768000"/>
        <n v="2560000"/>
        <n v="896000"/>
        <n v="65000"/>
        <n v="585000"/>
        <n v="336000"/>
        <n v="1344000"/>
        <n v="588000"/>
        <n v="98000"/>
        <n v="240000"/>
        <n v="540000"/>
        <n v="180000"/>
        <n v="270000"/>
        <n v="450000"/>
        <n v="720000"/>
        <n v="952000"/>
        <n v="357000"/>
        <n v="238000"/>
        <n v="350000"/>
      </sharedItems>
    </cacheField>
    <cacheField name="주문시간3" numFmtId="0" databaseField="0">
      <fieldGroup base="4">
        <discretePr count="38">
          <x v="0"/>
          <x v="1"/>
          <x v="2"/>
          <x v="3"/>
          <x v="4"/>
          <x v="5"/>
          <x v="6"/>
          <x v="33"/>
          <x v="7"/>
          <x v="33"/>
          <x v="8"/>
          <x v="9"/>
          <x v="10"/>
          <x v="11"/>
          <x v="12"/>
          <x v="13"/>
          <x v="14"/>
          <x v="15"/>
          <x v="16"/>
          <x v="34"/>
          <x v="17"/>
          <x v="18"/>
          <x v="34"/>
          <x v="19"/>
          <x v="20"/>
          <x v="21"/>
          <x v="34"/>
          <x v="22"/>
          <x v="23"/>
          <x v="24"/>
          <x v="25"/>
          <x v="26"/>
          <x v="27"/>
          <x v="28"/>
          <x v="29"/>
          <x v="30"/>
          <x v="31"/>
          <x v="32"/>
        </discretePr>
        <groupItems count="35">
          <d v="1899-12-30T09:50:00"/>
          <d v="1899-12-30T09:30:00"/>
          <d v="1899-12-30T10:20:00"/>
          <d v="1899-12-30T10:27:00"/>
          <d v="1899-12-30T10:45:00"/>
          <d v="1899-12-30T10:50:00"/>
          <d v="1899-12-30T11:00:00"/>
          <d v="1899-12-30T11:12:00"/>
          <d v="1899-12-30T11:25:00"/>
          <d v="1899-12-30T11:26:00"/>
          <d v="1899-12-30T11:30:00"/>
          <d v="1899-12-30T11:36:00"/>
          <d v="1899-12-30T11:40:00"/>
          <d v="1899-12-30T11:47:00"/>
          <d v="1899-12-30T12:03:00"/>
          <d v="1899-12-30T12:15:00"/>
          <d v="1899-12-30T12:17:00"/>
          <d v="1899-12-30T14:10:00"/>
          <d v="1899-12-30T14:35:00"/>
          <d v="1899-12-30T15:29:00"/>
          <d v="1899-12-30T15:33:00"/>
          <d v="1899-12-30T15:37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d v="1899-12-30T17:31:00"/>
          <d v="1899-12-30T17:42:00"/>
          <d v="1899-12-30T17:47:00"/>
          <d v="1899-12-30T17:56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x v="0"/>
    <x v="0"/>
    <x v="0"/>
    <x v="0"/>
    <x v="0"/>
    <x v="0"/>
  </r>
  <r>
    <n v="2"/>
    <x v="1"/>
    <x v="0"/>
    <x v="1"/>
    <x v="1"/>
    <x v="1"/>
    <x v="1"/>
  </r>
  <r>
    <n v="3"/>
    <x v="2"/>
    <x v="1"/>
    <x v="2"/>
    <x v="2"/>
    <x v="2"/>
    <x v="2"/>
  </r>
  <r>
    <n v="4"/>
    <x v="3"/>
    <x v="1"/>
    <x v="3"/>
    <x v="3"/>
    <x v="3"/>
    <x v="3"/>
  </r>
  <r>
    <n v="5"/>
    <x v="1"/>
    <x v="0"/>
    <x v="1"/>
    <x v="4"/>
    <x v="4"/>
    <x v="4"/>
  </r>
  <r>
    <n v="6"/>
    <x v="4"/>
    <x v="0"/>
    <x v="4"/>
    <x v="4"/>
    <x v="4"/>
    <x v="5"/>
  </r>
  <r>
    <n v="7"/>
    <x v="2"/>
    <x v="1"/>
    <x v="5"/>
    <x v="5"/>
    <x v="5"/>
    <x v="6"/>
  </r>
  <r>
    <n v="8"/>
    <x v="1"/>
    <x v="0"/>
    <x v="1"/>
    <x v="6"/>
    <x v="3"/>
    <x v="7"/>
  </r>
  <r>
    <n v="9"/>
    <x v="5"/>
    <x v="2"/>
    <x v="6"/>
    <x v="7"/>
    <x v="4"/>
    <x v="8"/>
  </r>
  <r>
    <n v="10"/>
    <x v="6"/>
    <x v="0"/>
    <x v="2"/>
    <x v="8"/>
    <x v="6"/>
    <x v="9"/>
  </r>
  <r>
    <n v="11"/>
    <x v="5"/>
    <x v="2"/>
    <x v="6"/>
    <x v="9"/>
    <x v="3"/>
    <x v="10"/>
  </r>
  <r>
    <n v="12"/>
    <x v="7"/>
    <x v="1"/>
    <x v="7"/>
    <x v="10"/>
    <x v="7"/>
    <x v="10"/>
  </r>
  <r>
    <n v="13"/>
    <x v="7"/>
    <x v="1"/>
    <x v="7"/>
    <x v="11"/>
    <x v="2"/>
    <x v="11"/>
  </r>
  <r>
    <n v="14"/>
    <x v="2"/>
    <x v="1"/>
    <x v="5"/>
    <x v="12"/>
    <x v="6"/>
    <x v="12"/>
  </r>
  <r>
    <n v="15"/>
    <x v="8"/>
    <x v="1"/>
    <x v="2"/>
    <x v="13"/>
    <x v="4"/>
    <x v="13"/>
  </r>
  <r>
    <n v="16"/>
    <x v="9"/>
    <x v="1"/>
    <x v="2"/>
    <x v="14"/>
    <x v="8"/>
    <x v="13"/>
  </r>
  <r>
    <n v="17"/>
    <x v="6"/>
    <x v="0"/>
    <x v="2"/>
    <x v="15"/>
    <x v="2"/>
    <x v="14"/>
  </r>
  <r>
    <n v="18"/>
    <x v="9"/>
    <x v="1"/>
    <x v="2"/>
    <x v="16"/>
    <x v="7"/>
    <x v="15"/>
  </r>
  <r>
    <n v="19"/>
    <x v="2"/>
    <x v="1"/>
    <x v="5"/>
    <x v="17"/>
    <x v="4"/>
    <x v="13"/>
  </r>
  <r>
    <n v="20"/>
    <x v="10"/>
    <x v="0"/>
    <x v="8"/>
    <x v="17"/>
    <x v="2"/>
    <x v="16"/>
  </r>
  <r>
    <n v="21"/>
    <x v="7"/>
    <x v="1"/>
    <x v="7"/>
    <x v="18"/>
    <x v="8"/>
    <x v="17"/>
  </r>
  <r>
    <n v="22"/>
    <x v="11"/>
    <x v="2"/>
    <x v="9"/>
    <x v="19"/>
    <x v="0"/>
    <x v="18"/>
  </r>
  <r>
    <n v="23"/>
    <x v="8"/>
    <x v="1"/>
    <x v="2"/>
    <x v="20"/>
    <x v="3"/>
    <x v="19"/>
  </r>
  <r>
    <n v="24"/>
    <x v="9"/>
    <x v="1"/>
    <x v="2"/>
    <x v="21"/>
    <x v="7"/>
    <x v="20"/>
  </r>
  <r>
    <n v="25"/>
    <x v="12"/>
    <x v="2"/>
    <x v="10"/>
    <x v="22"/>
    <x v="1"/>
    <x v="21"/>
  </r>
  <r>
    <n v="26"/>
    <x v="3"/>
    <x v="1"/>
    <x v="3"/>
    <x v="23"/>
    <x v="6"/>
    <x v="22"/>
  </r>
  <r>
    <n v="27"/>
    <x v="9"/>
    <x v="1"/>
    <x v="2"/>
    <x v="24"/>
    <x v="9"/>
    <x v="23"/>
  </r>
  <r>
    <n v="28"/>
    <x v="4"/>
    <x v="0"/>
    <x v="4"/>
    <x v="25"/>
    <x v="0"/>
    <x v="19"/>
  </r>
  <r>
    <n v="29"/>
    <x v="12"/>
    <x v="2"/>
    <x v="10"/>
    <x v="26"/>
    <x v="7"/>
    <x v="24"/>
  </r>
  <r>
    <n v="30"/>
    <x v="0"/>
    <x v="0"/>
    <x v="0"/>
    <x v="27"/>
    <x v="4"/>
    <x v="25"/>
  </r>
  <r>
    <n v="31"/>
    <x v="10"/>
    <x v="0"/>
    <x v="8"/>
    <x v="28"/>
    <x v="2"/>
    <x v="26"/>
  </r>
  <r>
    <n v="32"/>
    <x v="9"/>
    <x v="1"/>
    <x v="2"/>
    <x v="29"/>
    <x v="10"/>
    <x v="27"/>
  </r>
  <r>
    <n v="33"/>
    <x v="2"/>
    <x v="1"/>
    <x v="5"/>
    <x v="30"/>
    <x v="11"/>
    <x v="28"/>
  </r>
  <r>
    <n v="34"/>
    <x v="13"/>
    <x v="1"/>
    <x v="11"/>
    <x v="31"/>
    <x v="7"/>
    <x v="29"/>
  </r>
  <r>
    <n v="35"/>
    <x v="8"/>
    <x v="1"/>
    <x v="2"/>
    <x v="32"/>
    <x v="8"/>
    <x v="30"/>
  </r>
  <r>
    <n v="36"/>
    <x v="2"/>
    <x v="1"/>
    <x v="5"/>
    <x v="33"/>
    <x v="2"/>
    <x v="31"/>
  </r>
  <r>
    <n v="37"/>
    <x v="8"/>
    <x v="1"/>
    <x v="2"/>
    <x v="34"/>
    <x v="6"/>
    <x v="32"/>
  </r>
  <r>
    <n v="38"/>
    <x v="9"/>
    <x v="1"/>
    <x v="2"/>
    <x v="35"/>
    <x v="3"/>
    <x v="33"/>
  </r>
  <r>
    <n v="39"/>
    <x v="8"/>
    <x v="1"/>
    <x v="2"/>
    <x v="36"/>
    <x v="7"/>
    <x v="34"/>
  </r>
  <r>
    <n v="40"/>
    <x v="10"/>
    <x v="0"/>
    <x v="8"/>
    <x v="37"/>
    <x v="4"/>
    <x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F99FCE-06EC-4029-BA31-E370FA868A79}" name="피벗 테이블2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8">
    <pivotField compact="0" showAll="0" defaultSubtotal="0"/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compact="0" showAll="0" defaultSubtotal="0"/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>
      <items count="12">
        <item x="0"/>
        <item x="3"/>
        <item x="8"/>
        <item x="6"/>
        <item x="4"/>
        <item x="2"/>
        <item x="7"/>
        <item x="5"/>
        <item x="1"/>
        <item x="9"/>
        <item x="11"/>
        <item x="10"/>
      </items>
    </pivotField>
    <pivotField dataField="1" compact="0" showAll="0" defaultSubtotal="0">
      <items count="36">
        <item x="20"/>
        <item x="15"/>
        <item x="25"/>
        <item x="28"/>
        <item x="7"/>
        <item x="34"/>
        <item x="26"/>
        <item x="29"/>
        <item x="13"/>
        <item x="10"/>
        <item x="22"/>
        <item x="35"/>
        <item x="33"/>
        <item x="30"/>
        <item x="8"/>
        <item x="27"/>
        <item x="21"/>
        <item x="24"/>
        <item x="6"/>
        <item x="31"/>
        <item x="0"/>
        <item x="17"/>
        <item x="19"/>
        <item x="14"/>
        <item x="32"/>
        <item x="16"/>
        <item x="5"/>
        <item x="23"/>
        <item x="9"/>
        <item x="18"/>
        <item x="1"/>
        <item x="4"/>
        <item x="11"/>
        <item x="2"/>
        <item x="12"/>
        <item x="3"/>
      </items>
    </pivotField>
    <pivotField name="주문시간2" axis="axisRow" compact="0" showAll="0" defaultSubtotal="0">
      <items count="35">
        <item x="1"/>
        <item x="0"/>
        <item x="2"/>
        <item x="3"/>
        <item x="4"/>
        <item x="5"/>
        <item x="6"/>
        <item n="오전" x="33"/>
        <item x="7"/>
        <item x="8"/>
        <item x="9"/>
        <item x="10"/>
        <item x="11"/>
        <item x="12"/>
        <item x="13"/>
        <item x="14"/>
        <item x="15"/>
        <item x="16"/>
        <item n="오후" x="34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</pivotFields>
  <rowFields count="3">
    <field x="7"/>
    <field x="4"/>
    <field x="-2"/>
  </rowFields>
  <rowItems count="19">
    <i>
      <x v="7"/>
    </i>
    <i r="1">
      <x v="7"/>
    </i>
    <i r="2">
      <x/>
    </i>
    <i r="2" i="1">
      <x v="1"/>
    </i>
    <i r="1">
      <x v="9"/>
    </i>
    <i r="2">
      <x/>
    </i>
    <i r="2" i="1">
      <x v="1"/>
    </i>
    <i>
      <x v="18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1"/>
  </colFields>
  <colItems count="3">
    <i>
      <x v="5"/>
    </i>
    <i>
      <x v="6"/>
    </i>
    <i>
      <x v="10"/>
    </i>
  </colItems>
  <pageFields count="1">
    <pageField fld="2" item="1" hier="-1"/>
  </pageFields>
  <dataFields count="2">
    <dataField name="평균 : 수량" fld="5" subtotal="average" baseField="7" baseItem="7"/>
    <dataField name="평균 : 판매금액" fld="6" subtotal="average" baseField="4" baseItem="19" numFmtId="178"/>
  </dataFields>
  <formats count="20">
    <format dxfId="20">
      <pivotArea type="all" dataOnly="0" outline="0" fieldPosition="0"/>
    </format>
    <format dxfId="19">
      <pivotArea outline="0" collapsedLevelsAreSubtotals="1" fieldPosition="0"/>
    </format>
    <format dxfId="18">
      <pivotArea type="origin" dataOnly="0" labelOnly="1" outline="0" fieldPosition="0"/>
    </format>
    <format dxfId="17">
      <pivotArea field="1" type="button" dataOnly="0" labelOnly="1" outline="0" axis="axisCol" fieldPosition="0"/>
    </format>
    <format dxfId="16">
      <pivotArea type="topRight" dataOnly="0" labelOnly="1" outline="0" fieldPosition="0"/>
    </format>
    <format dxfId="15">
      <pivotArea field="7" type="button" dataOnly="0" labelOnly="1" outline="0" axis="axisRow" fieldPosition="0"/>
    </format>
    <format dxfId="14">
      <pivotArea field="4" type="button" dataOnly="0" labelOnly="1" outline="0" axis="axisRow" fieldPosition="1"/>
    </format>
    <format dxfId="13">
      <pivotArea field="-2" type="button" dataOnly="0" labelOnly="1" outline="0" axis="axisRow" fieldPosition="2"/>
    </format>
    <format dxfId="12">
      <pivotArea dataOnly="0" labelOnly="1" outline="0" fieldPosition="0">
        <references count="1">
          <reference field="7" count="2">
            <x v="7"/>
            <x v="18"/>
          </reference>
        </references>
      </pivotArea>
    </format>
    <format dxfId="11">
      <pivotArea field="7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10">
      <pivotArea field="7" dataOnly="0" labelOnly="1" grandRow="1" outline="0" axis="axisRow" fieldPosition="0">
        <references count="1">
          <reference field="4294967294" count="1" selected="0">
            <x v="1"/>
          </reference>
        </references>
      </pivotArea>
    </format>
    <format dxfId="9">
      <pivotArea dataOnly="0" labelOnly="1" outline="0" fieldPosition="0">
        <references count="2">
          <reference field="4" count="2">
            <x v="7"/>
            <x v="9"/>
          </reference>
          <reference field="7" count="1" selected="0">
            <x v="7"/>
          </reference>
        </references>
      </pivotArea>
    </format>
    <format dxfId="8">
      <pivotArea dataOnly="0" labelOnly="1" outline="0" fieldPosition="0">
        <references count="2">
          <reference field="4" count="3">
            <x v="19"/>
            <x v="22"/>
            <x v="26"/>
          </reference>
          <reference field="7" count="1" selected="0">
            <x v="18"/>
          </reference>
        </references>
      </pivotArea>
    </format>
    <format dxfId="7">
      <pivotArea dataOnly="0" labelOnly="1" outline="0" fieldPosition="0">
        <references count="3">
          <reference field="4294967294" count="2">
            <x v="0"/>
            <x v="1"/>
          </reference>
          <reference field="4" count="1" selected="0">
            <x v="7"/>
          </reference>
          <reference field="7" count="1" selected="0">
            <x v="7"/>
          </reference>
        </references>
      </pivotArea>
    </format>
    <format dxfId="6">
      <pivotArea dataOnly="0" labelOnly="1" outline="0" fieldPosition="0">
        <references count="3">
          <reference field="4294967294" count="2">
            <x v="0"/>
            <x v="1"/>
          </reference>
          <reference field="4" count="1" selected="0">
            <x v="9"/>
          </reference>
          <reference field="7" count="1" selected="0">
            <x v="7"/>
          </reference>
        </references>
      </pivotArea>
    </format>
    <format dxfId="5">
      <pivotArea dataOnly="0" labelOnly="1" outline="0" fieldPosition="0">
        <references count="3">
          <reference field="4294967294" count="2">
            <x v="0"/>
            <x v="1"/>
          </reference>
          <reference field="4" count="1" selected="0">
            <x v="19"/>
          </reference>
          <reference field="7" count="1" selected="0">
            <x v="18"/>
          </reference>
        </references>
      </pivotArea>
    </format>
    <format dxfId="4">
      <pivotArea dataOnly="0" labelOnly="1" outline="0" fieldPosition="0">
        <references count="3">
          <reference field="4294967294" count="2">
            <x v="0"/>
            <x v="1"/>
          </reference>
          <reference field="4" count="1" selected="0">
            <x v="22"/>
          </reference>
          <reference field="7" count="1" selected="0">
            <x v="18"/>
          </reference>
        </references>
      </pivotArea>
    </format>
    <format dxfId="3">
      <pivotArea dataOnly="0" labelOnly="1" outline="0" fieldPosition="0">
        <references count="3">
          <reference field="4294967294" count="2">
            <x v="0"/>
            <x v="1"/>
          </reference>
          <reference field="4" count="1" selected="0">
            <x v="26"/>
          </reference>
          <reference field="7" count="1" selected="0">
            <x v="18"/>
          </reference>
        </references>
      </pivotArea>
    </format>
    <format dxfId="2">
      <pivotArea dataOnly="0" labelOnly="1" outline="0" fieldPosition="0">
        <references count="1">
          <reference field="1" count="3">
            <x v="5"/>
            <x v="6"/>
            <x v="10"/>
          </reference>
        </references>
      </pivotArea>
    </format>
    <format dxfId="1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F5" sqref="F5"/>
    </sheetView>
  </sheetViews>
  <sheetFormatPr defaultRowHeight="16.5"/>
  <cols>
    <col min="2" max="2" width="5.75" customWidth="1"/>
    <col min="3" max="7" width="10.875" bestFit="1" customWidth="1"/>
    <col min="8" max="8" width="9.125" bestFit="1" customWidth="1"/>
    <col min="9" max="9" width="9.375" bestFit="1" customWidth="1"/>
  </cols>
  <sheetData>
    <row r="1" spans="1:7">
      <c r="A1" t="s">
        <v>0</v>
      </c>
    </row>
    <row r="2" spans="1:7" ht="20.25">
      <c r="A2" s="31" t="s">
        <v>1</v>
      </c>
      <c r="B2" s="31"/>
      <c r="C2" s="31"/>
      <c r="D2" s="31"/>
      <c r="E2" s="31"/>
      <c r="F2" s="31"/>
      <c r="G2" s="3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183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OR(AND($C4&gt;=3500000,$C4&lt;=4000000),$G4&gt;=AVERAGE($G$4:$G$23))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21" priority="1">
      <formula>ISEVEN(COLUMN(C$3:C$23))=TRUE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K11" sqref="K11"/>
    </sheetView>
  </sheetViews>
  <sheetFormatPr defaultRowHeight="16.5"/>
  <cols>
    <col min="4" max="4" width="13" customWidth="1"/>
    <col min="5" max="5" width="10.8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abSelected="1" topLeftCell="A10" zoomScaleNormal="100" workbookViewId="0">
      <selection activeCell="H35" sqref="H35"/>
    </sheetView>
  </sheetViews>
  <sheetFormatPr defaultRowHeight="16.5"/>
  <cols>
    <col min="1" max="1" width="12.125" customWidth="1"/>
    <col min="2" max="2" width="15.875" customWidth="1"/>
    <col min="3" max="3" width="13.5" customWidth="1"/>
    <col min="5" max="5" width="13" customWidth="1"/>
    <col min="6" max="6" width="12.25" customWidth="1"/>
    <col min="7" max="7" width="15" customWidth="1"/>
    <col min="8" max="8" width="14.8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MEDIAN(IF(($A7=$A$13:$A$30),$D$13:$D$30))</f>
        <v>185</v>
      </c>
      <c r="D7" s="4">
        <f t="array" ref="D7">SUM((CHOOSE(WEEKDAY($B$13:$B$30,2),"월","화","수","목","금",0,0)=D$6)*($A7=$A$13:$A$30))</f>
        <v>0</v>
      </c>
      <c r="E7" s="4">
        <f t="array" ref="E7">SUM((CHOOSE(WEEKDAY($B$13:$B$30,2),"월","화","수","목","금",0,0)=E$6)*($A7=$A$13:$A$30))</f>
        <v>0</v>
      </c>
      <c r="F7" s="4">
        <f t="array" ref="F7">SUM((CHOOSE(WEEKDAY($B$13:$B$30,2),"월","화","수","목","금",0,0)=F$6)*($A7=$A$13:$A$30))</f>
        <v>0</v>
      </c>
      <c r="G7" s="4">
        <f t="array" ref="G7">SUM((CHOOSE(WEEKDAY($B$13:$B$30,2),"월","화","수","목","금",0,0)=G$6)*($A7=$A$13:$A$30))</f>
        <v>2</v>
      </c>
      <c r="H7" s="4">
        <f t="array" ref="H7">SUM((CHOOSE(WEEKDAY($B$13:$B$30,2),"월","화","수","목","금",0,0)=H$6)*($A7=$A$13:$A$30))</f>
        <v>2</v>
      </c>
    </row>
    <row r="8" spans="1:8">
      <c r="A8" s="1" t="s">
        <v>52</v>
      </c>
      <c r="B8" s="6">
        <v>7.0000000000000007E-2</v>
      </c>
      <c r="C8" s="1">
        <f t="array" ref="C8">MEDIAN(IF(($A8=$A$13:$A$30),$D$13:$D$30))</f>
        <v>175</v>
      </c>
      <c r="D8" s="4">
        <f t="array" ref="D8">SUM((CHOOSE(WEEKDAY($B$13:$B$30,2),"월","화","수","목","금",0,0)=D$6)*($A8=$A$13:$A$30))</f>
        <v>0</v>
      </c>
      <c r="E8" s="4">
        <f t="array" ref="E8">SUM((CHOOSE(WEEKDAY($B$13:$B$30,2),"월","화","수","목","금",0,0)=E$6)*($A8=$A$13:$A$30))</f>
        <v>1</v>
      </c>
      <c r="F8" s="4">
        <f t="array" ref="F8">SUM((CHOOSE(WEEKDAY($B$13:$B$30,2),"월","화","수","목","금",0,0)=F$6)*($A8=$A$13:$A$30))</f>
        <v>1</v>
      </c>
      <c r="G8" s="4">
        <f t="array" ref="G8">SUM((CHOOSE(WEEKDAY($B$13:$B$30,2),"월","화","수","목","금",0,0)=G$6)*($A8=$A$13:$A$30))</f>
        <v>3</v>
      </c>
      <c r="H8" s="4">
        <f t="array" ref="H8">SUM((CHOOSE(WEEKDAY($B$13:$B$30,2),"월","화","수","목","금",0,0)=H$6)*($A8=$A$13:$A$30))</f>
        <v>1</v>
      </c>
    </row>
    <row r="9" spans="1:8">
      <c r="A9" s="1" t="s">
        <v>53</v>
      </c>
      <c r="B9" s="6">
        <v>0.1</v>
      </c>
      <c r="C9" s="1">
        <f t="array" ref="C9">MEDIAN(IF(($A9=$A$13:$A$30),$D$13:$D$30))</f>
        <v>165</v>
      </c>
      <c r="D9" s="4">
        <f t="array" ref="D9">SUM((CHOOSE(WEEKDAY($B$13:$B$30,2),"월","화","수","목","금",0,0)=D$6)*($A9=$A$13:$A$30))</f>
        <v>1</v>
      </c>
      <c r="E9" s="4">
        <f t="array" ref="E9">SUM((CHOOSE(WEEKDAY($B$13:$B$30,2),"월","화","수","목","금",0,0)=E$6)*($A9=$A$13:$A$30))</f>
        <v>3</v>
      </c>
      <c r="F9" s="4">
        <f t="array" ref="F9">SUM((CHOOSE(WEEKDAY($B$13:$B$30,2),"월","화","수","목","금",0,0)=F$6)*($A9=$A$13:$A$30))</f>
        <v>1</v>
      </c>
      <c r="G9" s="4">
        <f t="array" ref="G9">SUM((CHOOSE(WEEKDAY($B$13:$B$30,2),"월","화","수","목","금",0,0)=G$6)*($A9=$A$13:$A$30))</f>
        <v>1</v>
      </c>
      <c r="H9" s="4">
        <f t="array" ref="H9">SUM((CHOOSE(WEEKDAY($B$13:$B$30,2),"월","화","수","목","금",0,0)=H$6)*($A9=$A$13:$A$30))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IF(D13&lt;=100,HLOOKUP($C13,$B$2:$G$3,2,FALSE)*1.1,HLOOKUP($C13,$B$2:$G$3,2,FALSE))</f>
        <v>15</v>
      </c>
      <c r="F13" s="9">
        <f t="array" ref="F13:F30">D13:D30*E13:E30</f>
        <v>3075</v>
      </c>
      <c r="G13" s="10">
        <f>F13*(1-VLOOKUP($A13,$A$7:$B$9,2,FALSE))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IF(D14&lt;=100,HLOOKUP($C14,$B$2:$G$3,2,FALSE)*1.1,HLOOKUP($C14,$B$2:$G$3,2,FALSE))</f>
        <v>192.50000000000003</v>
      </c>
      <c r="F14" s="9">
        <v>19250.000000000004</v>
      </c>
      <c r="G14" s="10">
        <f t="shared" ref="G14:G30" si="1">F14*(1-VLOOKUP($A14,$A$7:$B$9,2,FALSE))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32" t="s">
        <v>60</v>
      </c>
      <c r="C32" s="32"/>
      <c r="D32" s="32"/>
      <c r="E32" s="32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IF(AND(C34&gt;=700,D34&gt;=700,F34&gt;=600,AVERAGE(C34:D34)&gt;=700),"보너스","")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IF(AND(C35&gt;=700,D35&gt;=700,F35&gt;=600,AVERAGE(C35:D35)&gt;=700),"보너스","")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workbookViewId="0">
      <selection activeCell="D15" sqref="D15"/>
    </sheetView>
  </sheetViews>
  <sheetFormatPr defaultRowHeight="16.5"/>
  <cols>
    <col min="1" max="1" width="16.625" bestFit="1" customWidth="1"/>
    <col min="2" max="2" width="20.875" customWidth="1"/>
    <col min="3" max="3" width="14.875" bestFit="1" customWidth="1"/>
    <col min="4" max="4" width="11.375" bestFit="1" customWidth="1"/>
    <col min="5" max="6" width="9.625" bestFit="1" customWidth="1"/>
    <col min="7" max="7" width="12.375" bestFit="1" customWidth="1"/>
    <col min="8" max="8" width="15.25" bestFit="1" customWidth="1"/>
    <col min="9" max="9" width="15.875" bestFit="1" customWidth="1"/>
    <col min="10" max="10" width="20.125" bestFit="1" customWidth="1"/>
    <col min="11" max="11" width="9.625" bestFit="1" customWidth="1"/>
    <col min="12" max="12" width="7.25" bestFit="1" customWidth="1"/>
    <col min="13" max="13" width="8.5" bestFit="1" customWidth="1"/>
    <col min="14" max="14" width="7.25" bestFit="1" customWidth="1"/>
    <col min="15" max="15" width="14" bestFit="1" customWidth="1"/>
    <col min="16" max="16" width="7.375" bestFit="1" customWidth="1"/>
  </cols>
  <sheetData>
    <row r="1" spans="1:6">
      <c r="A1" s="27" t="s">
        <v>184</v>
      </c>
      <c r="B1" t="s">
        <v>185</v>
      </c>
    </row>
    <row r="3" spans="1:6">
      <c r="D3" s="27" t="s">
        <v>190</v>
      </c>
    </row>
    <row r="4" spans="1:6">
      <c r="A4" s="27" t="s">
        <v>189</v>
      </c>
      <c r="B4" s="27" t="s">
        <v>188</v>
      </c>
      <c r="C4" s="27" t="s">
        <v>194</v>
      </c>
      <c r="D4" s="29" t="s">
        <v>191</v>
      </c>
      <c r="E4" s="29" t="s">
        <v>192</v>
      </c>
      <c r="F4" s="29" t="s">
        <v>193</v>
      </c>
    </row>
    <row r="5" spans="1:6">
      <c r="A5" t="s">
        <v>186</v>
      </c>
    </row>
    <row r="6" spans="1:6">
      <c r="B6" s="28">
        <v>0.46180555555555558</v>
      </c>
    </row>
    <row r="7" spans="1:6">
      <c r="C7" t="s">
        <v>195</v>
      </c>
      <c r="D7" t="s">
        <v>199</v>
      </c>
      <c r="E7" t="s">
        <v>199</v>
      </c>
      <c r="F7">
        <v>6</v>
      </c>
    </row>
    <row r="8" spans="1:6">
      <c r="C8" t="s">
        <v>197</v>
      </c>
      <c r="D8" s="30" t="s">
        <v>199</v>
      </c>
      <c r="E8" s="30" t="s">
        <v>199</v>
      </c>
      <c r="F8" s="30">
        <v>460000</v>
      </c>
    </row>
    <row r="9" spans="1:6">
      <c r="B9" s="28">
        <v>0.47152777777777777</v>
      </c>
    </row>
    <row r="10" spans="1:6">
      <c r="C10" t="s">
        <v>195</v>
      </c>
      <c r="D10" t="s">
        <v>199</v>
      </c>
      <c r="E10" t="s">
        <v>199</v>
      </c>
      <c r="F10">
        <v>2</v>
      </c>
    </row>
    <row r="11" spans="1:6">
      <c r="C11" t="s">
        <v>197</v>
      </c>
      <c r="D11" s="30" t="s">
        <v>199</v>
      </c>
      <c r="E11" s="30" t="s">
        <v>199</v>
      </c>
      <c r="F11" s="30">
        <v>300000</v>
      </c>
    </row>
    <row r="12" spans="1:6">
      <c r="A12" t="s">
        <v>187</v>
      </c>
    </row>
    <row r="13" spans="1:6">
      <c r="B13" s="28">
        <v>0.54513888888888884</v>
      </c>
    </row>
    <row r="14" spans="1:6">
      <c r="C14" t="s">
        <v>195</v>
      </c>
      <c r="D14">
        <v>1</v>
      </c>
      <c r="E14" t="s">
        <v>199</v>
      </c>
      <c r="F14" t="s">
        <v>199</v>
      </c>
    </row>
    <row r="15" spans="1:6">
      <c r="C15" t="s">
        <v>197</v>
      </c>
      <c r="D15" s="30">
        <v>2560000</v>
      </c>
      <c r="E15" s="30" t="s">
        <v>199</v>
      </c>
      <c r="F15" s="30" t="s">
        <v>199</v>
      </c>
    </row>
    <row r="16" spans="1:6">
      <c r="B16" s="28">
        <v>0.63888888888888884</v>
      </c>
    </row>
    <row r="17" spans="1:6">
      <c r="C17" t="s">
        <v>195</v>
      </c>
      <c r="D17" t="s">
        <v>199</v>
      </c>
      <c r="E17">
        <v>12</v>
      </c>
      <c r="F17" t="s">
        <v>199</v>
      </c>
    </row>
    <row r="18" spans="1:6">
      <c r="C18" t="s">
        <v>197</v>
      </c>
      <c r="D18" s="30" t="s">
        <v>199</v>
      </c>
      <c r="E18" s="30">
        <v>585000</v>
      </c>
      <c r="F18" s="30" t="s">
        <v>199</v>
      </c>
    </row>
    <row r="19" spans="1:6">
      <c r="B19" s="28">
        <v>0.6743055555555556</v>
      </c>
    </row>
    <row r="20" spans="1:6">
      <c r="C20" t="s">
        <v>195</v>
      </c>
      <c r="D20" t="s">
        <v>199</v>
      </c>
      <c r="E20">
        <v>8</v>
      </c>
      <c r="F20" t="s">
        <v>199</v>
      </c>
    </row>
    <row r="21" spans="1:6">
      <c r="C21" t="s">
        <v>197</v>
      </c>
      <c r="D21" s="30" t="s">
        <v>199</v>
      </c>
      <c r="E21" s="30">
        <v>588000</v>
      </c>
      <c r="F21" s="30" t="s">
        <v>199</v>
      </c>
    </row>
    <row r="22" spans="1:6">
      <c r="A22" t="s">
        <v>196</v>
      </c>
      <c r="D22">
        <v>1</v>
      </c>
      <c r="E22">
        <v>10</v>
      </c>
      <c r="F22">
        <v>4</v>
      </c>
    </row>
    <row r="23" spans="1:6">
      <c r="A23" t="s">
        <v>198</v>
      </c>
      <c r="D23" s="30">
        <v>2560000</v>
      </c>
      <c r="E23" s="30">
        <v>586500</v>
      </c>
      <c r="F23" s="30">
        <v>380000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Q28" sqref="Q28"/>
    </sheetView>
  </sheetViews>
  <sheetFormatPr defaultRowHeight="16.5"/>
  <cols>
    <col min="1" max="1" width="2.75" customWidth="1"/>
    <col min="6" max="6" width="10.875" bestFit="1" customWidth="1"/>
  </cols>
  <sheetData>
    <row r="2" spans="2:6">
      <c r="B2" t="s">
        <v>106</v>
      </c>
    </row>
    <row r="3" spans="2:6" ht="17.2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>
      <selection activeCell="N22" sqref="N22"/>
    </sheetView>
  </sheetViews>
  <sheetFormatPr defaultRowHeight="16.5"/>
  <cols>
    <col min="1" max="1" width="2" customWidth="1"/>
  </cols>
  <sheetData>
    <row r="1" spans="2:7">
      <c r="B1" s="33" t="s">
        <v>113</v>
      </c>
      <c r="C1" s="33"/>
      <c r="D1" s="33"/>
      <c r="E1" s="33"/>
      <c r="F1" s="33"/>
      <c r="G1" s="33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I16" sqref="I16"/>
    </sheetView>
  </sheetViews>
  <sheetFormatPr defaultRowHeight="16.5"/>
  <cols>
    <col min="2" max="3" width="5.25" bestFit="1" customWidth="1"/>
    <col min="9" max="9" width="13.875" bestFit="1" customWidth="1"/>
  </cols>
  <sheetData>
    <row r="1" spans="1:9" ht="26.25">
      <c r="A1" s="34" t="s">
        <v>127</v>
      </c>
      <c r="B1" s="34"/>
      <c r="C1" s="34"/>
      <c r="D1" s="34"/>
      <c r="E1" s="34"/>
      <c r="F1" s="34"/>
      <c r="G1" s="34"/>
      <c r="H1" s="34"/>
      <c r="I1" s="34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5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5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5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5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5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5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5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5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5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>
      <selection activeCell="E20" sqref="E20"/>
    </sheetView>
  </sheetViews>
  <sheetFormatPr defaultRowHeight="16.5"/>
  <cols>
    <col min="1" max="1" width="13.2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44934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44934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44934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  <row r="20" spans="5:5">
      <c r="E20" t="s">
        <v>200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레코드판매량">
          <controlPr defaultSize="0" autoLine="0" r:id="rId4">
            <anchor moveWithCells="1">
              <from>
                <xdr:col>6</xdr:col>
                <xdr:colOff>523875</xdr:colOff>
                <xdr:row>0</xdr:row>
                <xdr:rowOff>219075</xdr:rowOff>
              </from>
              <to>
                <xdr:col>8</xdr:col>
                <xdr:colOff>381000</xdr:colOff>
                <xdr:row>2</xdr:row>
                <xdr:rowOff>114300</xdr:rowOff>
              </to>
            </anchor>
          </controlPr>
        </control>
      </mc:Choice>
      <mc:Fallback>
        <control shapeId="2049" r:id="rId3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성국 반</cp:lastModifiedBy>
  <dcterms:created xsi:type="dcterms:W3CDTF">2023-05-11T11:47:16Z</dcterms:created>
  <dcterms:modified xsi:type="dcterms:W3CDTF">2025-11-05T12:32:25Z</dcterms:modified>
</cp:coreProperties>
</file>