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_update_20250108\엑셀\모의\"/>
    </mc:Choice>
  </mc:AlternateContent>
  <xr:revisionPtr revIDLastSave="0" documentId="13_ncr:1_{0A77F45F-3138-4295-8E9F-24E3E5BF61ED}" xr6:coauthVersionLast="47" xr6:coauthVersionMax="47" xr10:uidLastSave="{00000000-0000-0000-0000-000000000000}"/>
  <bookViews>
    <workbookView xWindow="-108" yWindow="-108" windowWidth="23256" windowHeight="12456" firstSheet="2" activeTab="3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AND" hidden="1" xlm="1">#NAME?</definedName>
    <definedName name="_xleta.OR" hidden="1" xlm="1">#NAME?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2" l="1" a="1"/>
  <c r="O10" i="2" s="1"/>
  <c r="O11" i="2" a="1"/>
  <c r="O11" i="2" s="1"/>
  <c r="O12" i="2" a="1"/>
  <c r="O12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K4" i="2" a="1"/>
  <c r="K20" i="2" a="1"/>
  <c r="K28" i="2" a="1"/>
  <c r="K9" i="2" a="1"/>
  <c r="K21" i="2" a="1"/>
  <c r="K5" i="2" a="1"/>
  <c r="K30" i="2" a="1"/>
  <c r="K11" i="2" a="1"/>
  <c r="K19" i="2" a="1"/>
  <c r="K27" i="2" a="1"/>
  <c r="K29" i="2" a="1"/>
  <c r="K6" i="2" a="1"/>
  <c r="K10" i="2" a="1"/>
  <c r="K14" i="2" a="1"/>
  <c r="K18" i="2" a="1"/>
  <c r="K22" i="2" a="1"/>
  <c r="K26" i="2" a="1"/>
  <c r="K7" i="2" a="1"/>
  <c r="K15" i="2" a="1"/>
  <c r="K23" i="2" a="1"/>
  <c r="K25" i="2" a="1"/>
  <c r="K8" i="2" a="1"/>
  <c r="K12" i="2" a="1"/>
  <c r="K16" i="2" a="1"/>
  <c r="K24" i="2" a="1"/>
  <c r="K13" i="2" a="1"/>
  <c r="K17" i="2" a="1"/>
  <c r="K3" i="2" a="1"/>
  <c r="K17" i="2" l="1"/>
  <c r="K13" i="2"/>
  <c r="K24" i="2"/>
  <c r="K16" i="2"/>
  <c r="K12" i="2"/>
  <c r="K8" i="2"/>
  <c r="K25" i="2"/>
  <c r="K23" i="2"/>
  <c r="K15" i="2"/>
  <c r="K7" i="2"/>
  <c r="K26" i="2"/>
  <c r="K22" i="2"/>
  <c r="K18" i="2"/>
  <c r="K14" i="2"/>
  <c r="K10" i="2"/>
  <c r="K6" i="2"/>
  <c r="K29" i="2"/>
  <c r="K27" i="2"/>
  <c r="K19" i="2"/>
  <c r="K11" i="2"/>
  <c r="K30" i="2"/>
  <c r="K5" i="2"/>
  <c r="K21" i="2"/>
  <c r="K9" i="2"/>
  <c r="K28" i="2"/>
  <c r="K20" i="2"/>
  <c r="K4" i="2"/>
  <c r="K3" i="2"/>
  <c r="I4" i="2" l="1" a="1"/>
  <c r="I4" i="2"/>
  <c r="I5" i="2" a="1"/>
  <c r="I5" i="2" s="1"/>
  <c r="I6" i="2" a="1"/>
  <c r="I6" i="2" s="1"/>
  <c r="I7" i="2" a="1"/>
  <c r="I7" i="2" s="1"/>
  <c r="I8" i="2" a="1"/>
  <c r="I8" i="2"/>
  <c r="I9" i="2" a="1"/>
  <c r="I9" i="2" s="1"/>
  <c r="I10" i="2" a="1"/>
  <c r="I10" i="2" s="1"/>
  <c r="I11" i="2" a="1"/>
  <c r="I11" i="2" s="1"/>
  <c r="I12" i="2" a="1"/>
  <c r="I12" i="2" s="1"/>
  <c r="I13" i="2" a="1"/>
  <c r="I13" i="2" s="1"/>
  <c r="I14" i="2" a="1"/>
  <c r="I14" i="2" s="1"/>
  <c r="I15" i="2" a="1"/>
  <c r="I15" i="2" s="1"/>
  <c r="I16" i="2" a="1"/>
  <c r="I16" i="2" s="1"/>
  <c r="I17" i="2" a="1"/>
  <c r="I17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" i="2" a="1"/>
  <c r="I3" i="2" s="1"/>
  <c r="G17" i="4"/>
  <c r="G13" i="4"/>
  <c r="G7" i="4"/>
  <c r="G18" i="4"/>
  <c r="G14" i="4"/>
  <c r="G8" i="4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G20" i="4" l="1"/>
  <c r="G19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ADE87B-6798-4535-A190-1F30B4FB1EB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30B80C9-6457-4C55-8C7C-4FEBA19FBBA3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길벗컴활1급총정리_update_20250108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<sst xmlns="http://schemas.openxmlformats.org/spreadsheetml/2006/main" count="403" uniqueCount="166">
  <si>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</si>
  <si>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</si>
  <si>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</si>
  <si>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</si>
  <si>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</si>
  <si>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</si>
  <si>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</si>
  <si>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</si>
  <si>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</si>
  <si>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</si>
  <si>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</si>
  <si>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</si>
  <si>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</si>
  <si>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</si>
  <si>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</si>
  <si>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</si>
  <si>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</si>
  <si>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</si>
  <si>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</si>
  <si>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</si>
  <si>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</si>
  <si>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</si>
  <si>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</si>
  <si>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</si>
  <si>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</si>
  <si>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</si>
  <si>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</si>
  <si>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</si>
  <si>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</si>
  <si>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</si>
  <si>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</si>
  <si>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</si>
  <si>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</si>
  <si>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</si>
  <si>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</si>
  <si>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</si>
  <si>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</si>
  <si>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</si>
  <si>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</si>
  <si>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</si>
  <si>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</si>
  <si>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</si>
  <si>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</si>
  <si>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</si>
  <si>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</si>
  <si>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</si>
  <si>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</si>
  <si>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</si>
  <si>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</si>
  <si>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</si>
  <si>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</si>
  <si>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</si>
  <si>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</si>
  <si>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</si>
  <si>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</si>
  <si>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</si>
  <si>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</si>
  <si>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</si>
  <si>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</si>
  <si>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</si>
  <si>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</si>
  <si>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</si>
  <si>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</si>
  <si>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</si>
  <si>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</si>
  <si>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</si>
  <si>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</si>
  <si>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</si>
  <si>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</si>
  <si>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</si>
  <si>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</si>
  <si>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</si>
  <si>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</si>
  <si>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</si>
  <si>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</si>
  <si>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</si>
  <si>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</si>
  <si>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</si>
  <si>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</si>
  <si>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</si>
  <si>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</si>
  <si>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</si>
  <si>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</si>
  <si>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</si>
  <si>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</si>
  <si>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</si>
  <si>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</si>
  <si>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</si>
  <si>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</si>
  <si>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</si>
  <si>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</si>
  <si>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</si>
  <si>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</si>
  <si>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</si>
  <si>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</si>
  <si>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</si>
  <si>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</si>
  <si>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</si>
  <si>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</si>
  <si>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</si>
  <si>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</si>
  <si>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</si>
  <si>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</si>
  <si>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</si>
  <si>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</si>
  <si>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</si>
  <si>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</si>
  <si>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</si>
  <si>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</si>
  <si>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</si>
  <si>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</si>
  <si>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</si>
  <si>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</si>
  <si>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</si>
  <si>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</si>
  <si>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</si>
  <si>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</si>
  <si>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</si>
  <si>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</si>
  <si>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</si>
  <si>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</si>
  <si>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</si>
  <si>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</si>
  <si>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</si>
  <si>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</si>
  <si>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</si>
  <si>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</si>
  <si>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</si>
  <si>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</si>
  <si>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</si>
  <si>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</si>
  <si>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</si>
  <si>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</si>
  <si>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</si>
  <si>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</si>
  <si>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</si>
  <si>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</si>
  <si>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</si>
  <si>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</si>
  <si>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</si>
  <si>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</si>
  <si>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</si>
  <si>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</si>
  <si>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</si>
  <si>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최대값: 대출금액</t>
  </si>
  <si>
    <t>평균: 연이율</t>
  </si>
  <si>
    <t>값</t>
  </si>
  <si>
    <t>전체 최대값: 대출금액</t>
  </si>
  <si>
    <t>전체 평균: 연이율</t>
  </si>
  <si>
    <t>가능</t>
  </si>
  <si>
    <t>보류</t>
  </si>
  <si>
    <t>불가능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</si>
  <si>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</si>
  <si>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</si>
  <si>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</si>
  <si>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</si>
  <si>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</si>
  <si>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</si>
  <si>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</si>
  <si>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</si>
  <si>
    <t>매출입력.SHOW</t>
    <phoneticPr fontId="1" type="noConversion"/>
  </si>
  <si>
    <t>cmb지점.rowsource = "G5:G10"</t>
    <phoneticPr fontId="1" type="noConversion"/>
  </si>
  <si>
    <t>opt1년.value = true</t>
    <phoneticPr fontId="1" type="noConversion"/>
  </si>
  <si>
    <t>unload me</t>
    <phoneticPr fontId="1" type="noConversion"/>
  </si>
  <si>
    <t>[B1].font.blod = true</t>
    <phoneticPr fontId="1" type="noConversion"/>
  </si>
  <si>
    <t>[B1].font.italic = true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</si>
</sst>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178" fontId="0" fillId="0" borderId="1" xfId="0" quotePrefix="1" applyNumberForma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43-4D69-80F5-C2181EB80132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38880"/>
        <c:axId val="137428304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13742830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9938880"/>
        <c:crosses val="max"/>
        <c:crossBetween val="between"/>
        <c:majorUnit val="0.2"/>
      </c:valAx>
      <c:catAx>
        <c:axId val="319938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37428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EC425FC-EA90-E77F-B32D-BFE9FD7D727C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706136E-9824-F25D-C029-83C56F5EE2EB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807720</xdr:colOff>
          <xdr:row>2</xdr:row>
          <xdr:rowOff>68580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세양" refreshedDate="45864.685253703705" backgroundQuery="1" createdVersion="8" refreshedVersion="8" minRefreshableVersion="3" recordCount="0" supportSubquery="1" supportAdvancedDrill="1" xr:uid="{126AA659-E01D-44CC-B024-CDF0A40106DF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3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A3E9BC-CCC9-41D1-BD9F-A294B05EC52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howAll="0" defaultSubtotal="0"/>
    <pivotField dataField="1" compact="0" outline="0" showAll="0" defaultSubtotal="0"/>
    <pivotField axis="axisCol" compact="0" allDrilled="1" outline="0" showAll="0" dataSourceSort="1" defaultSubtotal="0" defaultAttributeDrillState="1">
      <items count="3">
        <item x="0"/>
        <item x="1"/>
        <item x="2"/>
      </items>
    </pivotField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>
      <x v="2"/>
    </i>
  </colItems>
  <dataFields count="2">
    <dataField name="최대값: 대출금액" fld="1" subtotal="max" baseField="0" baseItem="0" numFmtId="41"/>
    <dataField name="평균: 연이율" fld="2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A3" sqref="A3:H30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7.19921875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19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G4" sqref="G4:H13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7" t="s">
        <v>69</v>
      </c>
      <c r="C1" s="27"/>
      <c r="D1" s="27"/>
      <c r="E1" s="27"/>
      <c r="F1" s="27"/>
      <c r="G1" s="27"/>
      <c r="H1" s="27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O19" sqref="O19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_xlfn.IFS(AND(G3/C3&lt;=0.5,YEAR(F3)-YEAR($K$1)&lt;8),"가능",AND(G3/C3&lt;=0.7,YEAR(F3)-YEAR($K$1)&lt;8),"보류",OR(G3/C3&gt;0.7,YEAR(F3)-YEAR($K$1)&gt;=8),"불가능")</f>
        <v>보류</v>
      </c>
      <c r="J3" s="10" t="str">
        <f>VLOOKUP(PMT(H3/12,(YEAR(F3)-YEAR(E3))*12,-G3),$M$3:$N$5,2)</f>
        <v>중</v>
      </c>
      <c r="K3" s="1" t="str" cm="1">
        <f t="array" ref="K3">fn대출안정성(C3,G3)</f>
        <v/>
      </c>
      <c r="M3" s="11">
        <v>0</v>
      </c>
      <c r="N3" s="12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_xlfn.IFS(AND(G4/C4&lt;=0.5,YEAR(F4)-YEAR($K$1)&lt;8),"가능",AND(G4/C4&lt;=0.7,YEAR(F4)-YEAR($K$1)&lt;8),"보류",OR(G4/C4&gt;0.7,YEAR(F4)-YEAR($K$1)&gt;=8),"불가능")</f>
        <v>불가능</v>
      </c>
      <c r="J4" s="10" t="str">
        <f t="shared" ref="J4:J30" si="0">VLOOKUP(PMT(H4/12,(YEAR(F4)-YEAR(E4))*12,-G4),$M$3:$N$5,2)</f>
        <v>상</v>
      </c>
      <c r="K4" s="1" t="str" cm="1">
        <f t="array" ref="K4">fn대출안정성(C4,G4)</f>
        <v/>
      </c>
      <c r="M4" s="11">
        <v>200000</v>
      </c>
      <c r="N4" s="12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_xlfn.IFS(AND(G5/C5&lt;=0.5,YEAR(F5)-YEAR($K$1)&lt;8),"가능",AND(G5/C5&lt;=0.7,YEAR(F5)-YEAR($K$1)&lt;8),"보류",OR(G5/C5&gt;0.7,YEAR(F5)-YEAR($K$1)&gt;=8),"불가능")</f>
        <v>불가능</v>
      </c>
      <c r="J5" s="10" t="str">
        <f t="shared" si="0"/>
        <v>중</v>
      </c>
      <c r="K5" s="1" t="str" cm="1">
        <f t="array" ref="K5">fn대출안정성(C5,G5)</f>
        <v>위험</v>
      </c>
      <c r="M5" s="11">
        <v>500000</v>
      </c>
      <c r="N5" s="12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_xlfn.IFS(AND(G6/C6&lt;=0.5,YEAR(F6)-YEAR($K$1)&lt;8),"가능",AND(G6/C6&lt;=0.7,YEAR(F6)-YEAR($K$1)&lt;8),"보류",OR(G6/C6&gt;0.7,YEAR(F6)-YEAR($K$1)&gt;=8),"불가능")</f>
        <v>불가능</v>
      </c>
      <c r="J6" s="10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_xlfn.IFS(AND(G7/C7&lt;=0.5,YEAR(F7)-YEAR($K$1)&lt;8),"가능",AND(G7/C7&lt;=0.7,YEAR(F7)-YEAR($K$1)&lt;8),"보류",OR(G7/C7&gt;0.7,YEAR(F7)-YEAR($K$1)&gt;=8),"불가능")</f>
        <v>보류</v>
      </c>
      <c r="J7" s="10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_xlfn.IFS(AND(G8/C8&lt;=0.5,YEAR(F8)-YEAR($K$1)&lt;8),"가능",AND(G8/C8&lt;=0.7,YEAR(F8)-YEAR($K$1)&lt;8),"보류",OR(G8/C8&gt;0.7,YEAR(F8)-YEAR($K$1)&gt;=8),"불가능")</f>
        <v>불가능</v>
      </c>
      <c r="J8" s="10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_xlfn.IFS(AND(G9/C9&lt;=0.5,YEAR(F9)-YEAR($K$1)&lt;8),"가능",AND(G9/C9&lt;=0.7,YEAR(F9)-YEAR($K$1)&lt;8),"보류",OR(G9/C9&gt;0.7,YEAR(F9)-YEAR($K$1)&gt;=8),"불가능")</f>
        <v>불가능</v>
      </c>
      <c r="J9" s="10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SUM(IF($D$3:$D$30=M9,$G$3:$G$30))</f>
        <v>319181000</v>
      </c>
      <c r="O9" s="26">
        <f t="array" ref="O9">_xlfn.RANK.EQ(MAX(IF($D$3:$D$30=M9,$C$3:$C$30)),($C$3:$C$30))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_xlfn.IFS(AND(G10/C10&lt;=0.5,YEAR(F10)-YEAR($K$1)&lt;8),"가능",AND(G10/C10&lt;=0.7,YEAR(F10)-YEAR($K$1)&lt;8),"보류",OR(G10/C10&gt;0.7,YEAR(F10)-YEAR($K$1)&gt;=8),"불가능")</f>
        <v>가능</v>
      </c>
      <c r="J10" s="10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SUM(IF($D$3:$D$30=M10,$G$3:$G$30))</f>
        <v>205861000</v>
      </c>
      <c r="O10" s="26">
        <f t="array" ref="O10">_xlfn.RANK.EQ(MAX(IF($D$3:$D$30=M10,$C$3:$C$30)),($C$3:$C$30))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_xlfn.IFS(AND(G11/C11&lt;=0.5,YEAR(F11)-YEAR($K$1)&lt;8),"가능",AND(G11/C11&lt;=0.7,YEAR(F11)-YEAR($K$1)&lt;8),"보류",OR(G11/C11&gt;0.7,YEAR(F11)-YEAR($K$1)&gt;=8),"불가능")</f>
        <v>불가능</v>
      </c>
      <c r="J11" s="10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SUM(IF($D$3:$D$30=M11,$G$3:$G$30))</f>
        <v>190963000</v>
      </c>
      <c r="O11" s="26">
        <f t="array" ref="O11">_xlfn.RANK.EQ(MAX(IF($D$3:$D$30=M11,$C$3:$C$30)),($C$3:$C$30))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_xlfn.IFS(AND(G12/C12&lt;=0.5,YEAR(F12)-YEAR($K$1)&lt;8),"가능",AND(G12/C12&lt;=0.7,YEAR(F12)-YEAR($K$1)&lt;8),"보류",OR(G12/C12&gt;0.7,YEAR(F12)-YEAR($K$1)&gt;=8),"불가능")</f>
        <v>가능</v>
      </c>
      <c r="J12" s="10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SUM(IF($D$3:$D$30=M12,$G$3:$G$30))</f>
        <v>157216000</v>
      </c>
      <c r="O12" s="26">
        <f t="array" ref="O12">_xlfn.RANK.EQ(MAX(IF($D$3:$D$30=M12,$C$3:$C$30)),($C$3:$C$30))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_xlfn.IFS(AND(G13/C13&lt;=0.5,YEAR(F13)-YEAR($K$1)&lt;8),"가능",AND(G13/C13&lt;=0.7,YEAR(F13)-YEAR($K$1)&lt;8),"보류",OR(G13/C13&gt;0.7,YEAR(F13)-YEAR($K$1)&gt;=8),"불가능")</f>
        <v>불가능</v>
      </c>
      <c r="J13" s="10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_xlfn.IFS(AND(G14/C14&lt;=0.5,YEAR(F14)-YEAR($K$1)&lt;8),"가능",AND(G14/C14&lt;=0.7,YEAR(F14)-YEAR($K$1)&lt;8),"보류",OR(G14/C14&gt;0.7,YEAR(F14)-YEAR($K$1)&gt;=8),"불가능")</f>
        <v>보류</v>
      </c>
      <c r="J14" s="10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_xlfn.IFS(AND(G15/C15&lt;=0.5,YEAR(F15)-YEAR($K$1)&lt;8),"가능",AND(G15/C15&lt;=0.7,YEAR(F15)-YEAR($K$1)&lt;8),"보류",OR(G15/C15&gt;0.7,YEAR(F15)-YEAR($K$1)&gt;=8),"불가능")</f>
        <v>보류</v>
      </c>
      <c r="J15" s="10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_xlfn.IFS(AND(G16/C16&lt;=0.5,YEAR(F16)-YEAR($K$1)&lt;8),"가능",AND(G16/C16&lt;=0.7,YEAR(F16)-YEAR($K$1)&lt;8),"보류",OR(G16/C16&gt;0.7,YEAR(F16)-YEAR($K$1)&gt;=8),"불가능")</f>
        <v>불가능</v>
      </c>
      <c r="J16" s="10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_xlfn.IFS(AND(G17/C17&lt;=0.5,YEAR(F17)-YEAR($K$1)&lt;8),"가능",AND(G17/C17&lt;=0.7,YEAR(F17)-YEAR($K$1)&lt;8),"보류",OR(G17/C17&gt;0.7,YEAR(F17)-YEAR($K$1)&gt;=8),"불가능")</f>
        <v>보류</v>
      </c>
      <c r="J17" s="10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_xlfn.IFS(AND(G18/C18&lt;=0.5,YEAR(F18)-YEAR($K$1)&lt;8),"가능",AND(G18/C18&lt;=0.7,YEAR(F18)-YEAR($K$1)&lt;8),"보류",OR(G18/C18&gt;0.7,YEAR(F18)-YEAR($K$1)&gt;=8),"불가능")</f>
        <v>불가능</v>
      </c>
      <c r="J18" s="10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_xlfn.IFS(AND(G19/C19&lt;=0.5,YEAR(F19)-YEAR($K$1)&lt;8),"가능",AND(G19/C19&lt;=0.7,YEAR(F19)-YEAR($K$1)&lt;8),"보류",OR(G19/C19&gt;0.7,YEAR(F19)-YEAR($K$1)&gt;=8),"불가능")</f>
        <v>불가능</v>
      </c>
      <c r="J19" s="10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_xlfn.IFS(AND(G20/C20&lt;=0.5,YEAR(F20)-YEAR($K$1)&lt;8),"가능",AND(G20/C20&lt;=0.7,YEAR(F20)-YEAR($K$1)&lt;8),"보류",OR(G20/C20&gt;0.7,YEAR(F20)-YEAR($K$1)&gt;=8),"불가능")</f>
        <v>보류</v>
      </c>
      <c r="J20" s="10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_xlfn.IFS(AND(G21/C21&lt;=0.5,YEAR(F21)-YEAR($K$1)&lt;8),"가능",AND(G21/C21&lt;=0.7,YEAR(F21)-YEAR($K$1)&lt;8),"보류",OR(G21/C21&gt;0.7,YEAR(F21)-YEAR($K$1)&gt;=8),"불가능")</f>
        <v>가능</v>
      </c>
      <c r="J21" s="10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_xlfn.IFS(AND(G22/C22&lt;=0.5,YEAR(F22)-YEAR($K$1)&lt;8),"가능",AND(G22/C22&lt;=0.7,YEAR(F22)-YEAR($K$1)&lt;8),"보류",OR(G22/C22&gt;0.7,YEAR(F22)-YEAR($K$1)&gt;=8),"불가능")</f>
        <v>보류</v>
      </c>
      <c r="J22" s="10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_xlfn.IFS(AND(G23/C23&lt;=0.5,YEAR(F23)-YEAR($K$1)&lt;8),"가능",AND(G23/C23&lt;=0.7,YEAR(F23)-YEAR($K$1)&lt;8),"보류",OR(G23/C23&gt;0.7,YEAR(F23)-YEAR($K$1)&gt;=8),"불가능")</f>
        <v>불가능</v>
      </c>
      <c r="J23" s="10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_xlfn.IFS(AND(G24/C24&lt;=0.5,YEAR(F24)-YEAR($K$1)&lt;8),"가능",AND(G24/C24&lt;=0.7,YEAR(F24)-YEAR($K$1)&lt;8),"보류",OR(G24/C24&gt;0.7,YEAR(F24)-YEAR($K$1)&gt;=8),"불가능")</f>
        <v>불가능</v>
      </c>
      <c r="J24" s="10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_xlfn.IFS(AND(G25/C25&lt;=0.5,YEAR(F25)-YEAR($K$1)&lt;8),"가능",AND(G25/C25&lt;=0.7,YEAR(F25)-YEAR($K$1)&lt;8),"보류",OR(G25/C25&gt;0.7,YEAR(F25)-YEAR($K$1)&gt;=8),"불가능")</f>
        <v>가능</v>
      </c>
      <c r="J25" s="10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_xlfn.IFS(AND(G26/C26&lt;=0.5,YEAR(F26)-YEAR($K$1)&lt;8),"가능",AND(G26/C26&lt;=0.7,YEAR(F26)-YEAR($K$1)&lt;8),"보류",OR(G26/C26&gt;0.7,YEAR(F26)-YEAR($K$1)&gt;=8),"불가능")</f>
        <v>불가능</v>
      </c>
      <c r="J26" s="10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_xlfn.IFS(AND(G27/C27&lt;=0.5,YEAR(F27)-YEAR($K$1)&lt;8),"가능",AND(G27/C27&lt;=0.7,YEAR(F27)-YEAR($K$1)&lt;8),"보류",OR(G27/C27&gt;0.7,YEAR(F27)-YEAR($K$1)&gt;=8),"불가능")</f>
        <v>불가능</v>
      </c>
      <c r="J27" s="10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_xlfn.IFS(AND(G28/C28&lt;=0.5,YEAR(F28)-YEAR($K$1)&lt;8),"가능",AND(G28/C28&lt;=0.7,YEAR(F28)-YEAR($K$1)&lt;8),"보류",OR(G28/C28&gt;0.7,YEAR(F28)-YEAR($K$1)&gt;=8),"불가능")</f>
        <v>가능</v>
      </c>
      <c r="J28" s="10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_xlfn.IFS(AND(G29/C29&lt;=0.5,YEAR(F29)-YEAR($K$1)&lt;8),"가능",AND(G29/C29&lt;=0.7,YEAR(F29)-YEAR($K$1)&lt;8),"보류",OR(G29/C29&gt;0.7,YEAR(F29)-YEAR($K$1)&gt;=8),"불가능")</f>
        <v>가능</v>
      </c>
      <c r="J29" s="10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_xlfn.IFS(AND(G30/C30&lt;=0.5,YEAR(F30)-YEAR($K$1)&lt;8),"가능",AND(G30/C30&lt;=0.7,YEAR(F30)-YEAR($K$1)&lt;8),"보류",OR(G30/C30&gt;0.7,YEAR(F30)-YEAR($K$1)&gt;=8),"불가능")</f>
        <v>가능</v>
      </c>
      <c r="J30" s="10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tabSelected="1" workbookViewId="0">
      <selection activeCell="B2" sqref="B2"/>
    </sheetView>
  </sheetViews>
  <sheetFormatPr defaultRowHeight="17.399999999999999"/>
  <cols>
    <col min="1" max="1" width="3.3984375" customWidth="1"/>
    <col min="2" max="2" width="10.59765625" bestFit="1" customWidth="1"/>
    <col min="3" max="3" width="15.3984375" bestFit="1" customWidth="1"/>
    <col min="4" max="4" width="14.3984375" bestFit="1" customWidth="1"/>
    <col min="5" max="5" width="14.8984375" customWidth="1"/>
    <col min="6" max="6" width="12" bestFit="1" customWidth="1"/>
    <col min="7" max="8" width="15.5" bestFit="1" customWidth="1"/>
    <col min="9" max="9" width="20.09765625" bestFit="1" customWidth="1"/>
    <col min="10" max="10" width="16.19921875" bestFit="1" customWidth="1"/>
  </cols>
  <sheetData>
    <row r="2" spans="2:6">
      <c r="D2" s="20" t="s">
        <v>95</v>
      </c>
    </row>
    <row r="3" spans="2:6">
      <c r="B3" s="20" t="s">
        <v>3</v>
      </c>
      <c r="C3" s="20" t="s">
        <v>146</v>
      </c>
      <c r="D3" t="s">
        <v>149</v>
      </c>
      <c r="E3" t="s">
        <v>150</v>
      </c>
      <c r="F3" t="s">
        <v>151</v>
      </c>
    </row>
    <row r="4" spans="2:6">
      <c r="B4" t="s">
        <v>13</v>
      </c>
      <c r="C4" t="s">
        <v>144</v>
      </c>
      <c r="D4" s="21">
        <v>18080000</v>
      </c>
      <c r="E4" s="21">
        <v>38913000</v>
      </c>
      <c r="F4" s="21">
        <v>42420000</v>
      </c>
    </row>
    <row r="5" spans="2:6">
      <c r="C5" t="s">
        <v>145</v>
      </c>
      <c r="D5" s="22">
        <v>1.7999999999999999E-2</v>
      </c>
      <c r="E5" s="22">
        <v>4.3999999999999997E-2</v>
      </c>
      <c r="F5" s="22">
        <v>3.2600000000000004E-2</v>
      </c>
    </row>
    <row r="6" spans="2:6">
      <c r="B6" t="s">
        <v>17</v>
      </c>
      <c r="C6" t="s">
        <v>144</v>
      </c>
      <c r="D6" s="21">
        <v>24804000</v>
      </c>
      <c r="E6" s="21">
        <v>43095000</v>
      </c>
      <c r="F6" s="21">
        <v>50150000</v>
      </c>
    </row>
    <row r="7" spans="2:6">
      <c r="C7" t="s">
        <v>145</v>
      </c>
      <c r="D7" s="22">
        <v>1.2E-2</v>
      </c>
      <c r="E7" s="22">
        <v>2.8999999999999998E-2</v>
      </c>
      <c r="F7" s="22">
        <v>3.5499999999999997E-2</v>
      </c>
    </row>
    <row r="8" spans="2:6">
      <c r="B8" t="s">
        <v>10</v>
      </c>
      <c r="C8" t="s">
        <v>144</v>
      </c>
      <c r="D8" s="21">
        <v>28204000</v>
      </c>
      <c r="E8" s="21">
        <v>32595000</v>
      </c>
      <c r="F8" s="21">
        <v>46931000</v>
      </c>
    </row>
    <row r="9" spans="2:6">
      <c r="C9" t="s">
        <v>145</v>
      </c>
      <c r="D9" s="22">
        <v>3.2333333333333332E-2</v>
      </c>
      <c r="E9" s="22">
        <v>2.7E-2</v>
      </c>
      <c r="F9" s="22">
        <v>2.5999999999999999E-2</v>
      </c>
    </row>
    <row r="10" spans="2:6">
      <c r="B10" t="s">
        <v>22</v>
      </c>
      <c r="C10" t="s">
        <v>144</v>
      </c>
      <c r="D10" s="21">
        <v>37395000</v>
      </c>
      <c r="E10" s="21">
        <v>8262000</v>
      </c>
      <c r="F10" s="21">
        <v>61440000</v>
      </c>
    </row>
    <row r="11" spans="2:6">
      <c r="C11" t="s">
        <v>145</v>
      </c>
      <c r="D11" s="22">
        <v>2.9000000000000001E-2</v>
      </c>
      <c r="E11" s="22">
        <v>2.9000000000000001E-2</v>
      </c>
      <c r="F11" s="22">
        <v>3.1333333333333331E-2</v>
      </c>
    </row>
    <row r="12" spans="2:6">
      <c r="B12" t="s">
        <v>147</v>
      </c>
      <c r="D12" s="21">
        <v>37395000</v>
      </c>
      <c r="E12" s="21">
        <v>43095000</v>
      </c>
      <c r="F12" s="21">
        <v>61440000</v>
      </c>
    </row>
    <row r="13" spans="2:6">
      <c r="B13" t="s">
        <v>148</v>
      </c>
      <c r="D13" s="22">
        <v>2.642857142857143E-2</v>
      </c>
      <c r="E13" s="22">
        <v>3.0571428571428572E-2</v>
      </c>
      <c r="F13" s="22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K13" sqref="K13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3">
        <v>3000000</v>
      </c>
      <c r="E3" s="23">
        <v>750000</v>
      </c>
      <c r="F3" s="23">
        <v>1500000</v>
      </c>
      <c r="G3" s="23">
        <v>4410000</v>
      </c>
    </row>
    <row r="4" spans="1:7" outlineLevel="3">
      <c r="A4" t="s">
        <v>82</v>
      </c>
      <c r="B4" t="s">
        <v>78</v>
      </c>
      <c r="C4" t="s">
        <v>81</v>
      </c>
      <c r="D4" s="23">
        <v>2500000</v>
      </c>
      <c r="E4" s="23">
        <v>650000</v>
      </c>
      <c r="F4" s="23">
        <v>1250000</v>
      </c>
      <c r="G4" s="23">
        <v>3696000</v>
      </c>
    </row>
    <row r="5" spans="1:7" outlineLevel="3">
      <c r="A5" t="s">
        <v>80</v>
      </c>
      <c r="B5" t="s">
        <v>78</v>
      </c>
      <c r="C5" t="s">
        <v>81</v>
      </c>
      <c r="D5" s="23">
        <v>2550000</v>
      </c>
      <c r="E5" s="23">
        <v>900000</v>
      </c>
      <c r="F5" s="23">
        <v>1275000</v>
      </c>
      <c r="G5" s="23">
        <v>3969000</v>
      </c>
    </row>
    <row r="6" spans="1:7" outlineLevel="3">
      <c r="A6" t="s">
        <v>83</v>
      </c>
      <c r="B6" t="s">
        <v>78</v>
      </c>
      <c r="C6" t="s">
        <v>84</v>
      </c>
      <c r="D6" s="23">
        <v>2100000</v>
      </c>
      <c r="E6" s="23">
        <v>800000</v>
      </c>
      <c r="F6" s="23">
        <v>1050000</v>
      </c>
      <c r="G6" s="23">
        <v>3318000</v>
      </c>
    </row>
    <row r="7" spans="1:7" outlineLevel="2">
      <c r="B7" s="24" t="s">
        <v>156</v>
      </c>
      <c r="D7" s="23"/>
      <c r="E7" s="23"/>
      <c r="F7" s="23"/>
      <c r="G7" s="23">
        <f>SUBTOTAL(4,G3:G6)</f>
        <v>4410000</v>
      </c>
    </row>
    <row r="8" spans="1:7" outlineLevel="1">
      <c r="B8" s="24" t="s">
        <v>152</v>
      </c>
      <c r="D8" s="23"/>
      <c r="E8" s="23"/>
      <c r="F8" s="23"/>
      <c r="G8" s="23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3">
        <v>2400000</v>
      </c>
      <c r="E9" s="23">
        <v>1200000</v>
      </c>
      <c r="F9" s="23">
        <v>1200000</v>
      </c>
      <c r="G9" s="23">
        <v>4032000</v>
      </c>
    </row>
    <row r="10" spans="1:7" outlineLevel="3">
      <c r="A10" t="s">
        <v>89</v>
      </c>
      <c r="B10" t="s">
        <v>86</v>
      </c>
      <c r="C10" t="s">
        <v>84</v>
      </c>
      <c r="D10" s="23">
        <v>2100000</v>
      </c>
      <c r="E10" s="23">
        <v>800000</v>
      </c>
      <c r="F10" s="23">
        <v>1050000</v>
      </c>
      <c r="G10" s="23">
        <v>3318000</v>
      </c>
    </row>
    <row r="11" spans="1:7" outlineLevel="3">
      <c r="A11" t="s">
        <v>88</v>
      </c>
      <c r="B11" t="s">
        <v>86</v>
      </c>
      <c r="C11" t="s">
        <v>84</v>
      </c>
      <c r="D11" s="23">
        <v>2050000</v>
      </c>
      <c r="E11" s="23">
        <v>650000</v>
      </c>
      <c r="F11" s="23">
        <v>1025000</v>
      </c>
      <c r="G11" s="23">
        <v>3129000</v>
      </c>
    </row>
    <row r="12" spans="1:7" outlineLevel="3">
      <c r="A12" t="s">
        <v>85</v>
      </c>
      <c r="B12" t="s">
        <v>86</v>
      </c>
      <c r="C12" t="s">
        <v>79</v>
      </c>
      <c r="D12" s="23">
        <v>3050000</v>
      </c>
      <c r="E12" s="23">
        <v>1000000</v>
      </c>
      <c r="F12" s="23">
        <v>1525000</v>
      </c>
      <c r="G12" s="23">
        <v>4683000</v>
      </c>
    </row>
    <row r="13" spans="1:7" outlineLevel="2">
      <c r="B13" s="24" t="s">
        <v>157</v>
      </c>
      <c r="D13" s="23"/>
      <c r="E13" s="23"/>
      <c r="F13" s="23"/>
      <c r="G13" s="23">
        <f>SUBTOTAL(4,G9:G12)</f>
        <v>4683000</v>
      </c>
    </row>
    <row r="14" spans="1:7" outlineLevel="1">
      <c r="B14" s="24" t="s">
        <v>153</v>
      </c>
      <c r="D14" s="23"/>
      <c r="E14" s="23"/>
      <c r="F14" s="23"/>
      <c r="G14" s="23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3">
        <v>2500000</v>
      </c>
      <c r="E15" s="23">
        <v>1150000</v>
      </c>
      <c r="F15" s="23">
        <v>1250000</v>
      </c>
      <c r="G15" s="23">
        <v>4116000</v>
      </c>
    </row>
    <row r="16" spans="1:7" outlineLevel="3">
      <c r="A16" t="s">
        <v>90</v>
      </c>
      <c r="B16" t="s">
        <v>91</v>
      </c>
      <c r="C16" t="s">
        <v>79</v>
      </c>
      <c r="D16" s="23">
        <v>2950000</v>
      </c>
      <c r="E16" s="23">
        <v>1000000</v>
      </c>
      <c r="F16" s="23">
        <v>1475000</v>
      </c>
      <c r="G16" s="23">
        <v>4557000</v>
      </c>
    </row>
    <row r="17" spans="2:7" outlineLevel="2">
      <c r="B17" s="24" t="s">
        <v>158</v>
      </c>
      <c r="D17" s="23"/>
      <c r="E17" s="23"/>
      <c r="F17" s="23"/>
      <c r="G17" s="23">
        <f>SUBTOTAL(4,G15:G16)</f>
        <v>4557000</v>
      </c>
    </row>
    <row r="18" spans="2:7" outlineLevel="1">
      <c r="B18" s="24" t="s">
        <v>154</v>
      </c>
      <c r="D18" s="23"/>
      <c r="E18" s="23"/>
      <c r="F18" s="23"/>
      <c r="G18" s="23">
        <f>SUBTOTAL(1,G15:G16)</f>
        <v>4336500</v>
      </c>
    </row>
    <row r="19" spans="2:7">
      <c r="B19" s="24" t="s">
        <v>159</v>
      </c>
      <c r="D19" s="23"/>
      <c r="E19" s="23"/>
      <c r="F19" s="23"/>
      <c r="G19" s="23">
        <f>SUBTOTAL(4,G3:G16)</f>
        <v>4683000</v>
      </c>
    </row>
    <row r="20" spans="2:7">
      <c r="B20" s="24" t="s">
        <v>155</v>
      </c>
      <c r="D20" s="23"/>
      <c r="E20" s="23"/>
      <c r="F20" s="23"/>
      <c r="G20" s="23">
        <f>SUBTOTAL(1,G3:G16)</f>
        <v>3922800</v>
      </c>
    </row>
  </sheetData>
  <sortState xmlns:xlrd2="http://schemas.microsoft.com/office/spreadsheetml/2017/richdata2" ref="A3:G16">
    <sortCondition ref="B4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M12" sqref="M12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5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5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5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5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5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5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5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5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5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5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5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5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7" workbookViewId="0">
      <selection activeCell="K16" sqref="K16"/>
    </sheetView>
  </sheetViews>
  <sheetFormatPr defaultRowHeight="17.399999999999999"/>
  <cols>
    <col min="1" max="1" width="3.59765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I25"/>
  <sheetViews>
    <sheetView workbookViewId="0">
      <selection activeCell="I10" sqref="I10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9" ht="20.399999999999999">
      <c r="B1" s="28" t="s">
        <v>133</v>
      </c>
      <c r="C1" s="28"/>
      <c r="D1" s="28"/>
      <c r="E1" s="18"/>
    </row>
    <row r="2" spans="1:9">
      <c r="A2" s="14"/>
      <c r="I2" t="s">
        <v>160</v>
      </c>
    </row>
    <row r="3" spans="1:9">
      <c r="A3" t="s">
        <v>67</v>
      </c>
    </row>
    <row r="4" spans="1:9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  <c r="I4" s="19" t="s">
        <v>161</v>
      </c>
    </row>
    <row r="5" spans="1:9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  <c r="I5" t="s">
        <v>162</v>
      </c>
    </row>
    <row r="6" spans="1:9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9">
      <c r="A7" s="1"/>
      <c r="B7" s="1"/>
      <c r="C7" s="1"/>
      <c r="D7" s="1"/>
      <c r="E7" s="1"/>
      <c r="G7" s="16" t="s">
        <v>140</v>
      </c>
      <c r="I7" t="s">
        <v>163</v>
      </c>
    </row>
    <row r="8" spans="1:9">
      <c r="A8" s="1"/>
      <c r="B8" s="1"/>
      <c r="C8" s="1"/>
      <c r="D8" s="1"/>
      <c r="E8" s="1"/>
      <c r="G8" s="16" t="s">
        <v>127</v>
      </c>
      <c r="I8" t="s">
        <v>164</v>
      </c>
    </row>
    <row r="9" spans="1:9">
      <c r="A9" s="1"/>
      <c r="B9" s="1"/>
      <c r="C9" s="1"/>
      <c r="D9" s="1"/>
      <c r="E9" s="1"/>
      <c r="G9" s="16" t="s">
        <v>141</v>
      </c>
      <c r="I9" t="s">
        <v>165</v>
      </c>
    </row>
    <row r="10" spans="1:9">
      <c r="A10" s="1"/>
      <c r="B10" s="1"/>
      <c r="C10" s="1"/>
      <c r="D10" s="1"/>
      <c r="E10" s="1"/>
      <c r="G10" s="17" t="s">
        <v>142</v>
      </c>
    </row>
    <row r="11" spans="1:9">
      <c r="A11" s="1"/>
      <c r="B11" s="1"/>
      <c r="C11" s="1"/>
      <c r="D11" s="1"/>
      <c r="E11" s="1"/>
    </row>
    <row r="12" spans="1:9">
      <c r="A12" s="1"/>
      <c r="B12" s="1"/>
      <c r="C12" s="1"/>
      <c r="D12" s="1"/>
      <c r="E12" s="1"/>
    </row>
    <row r="13" spans="1:9">
      <c r="A13" s="1"/>
      <c r="B13" s="1"/>
      <c r="C13" s="1"/>
      <c r="D13" s="1"/>
      <c r="E13" s="1"/>
    </row>
    <row r="14" spans="1:9">
      <c r="A14" s="1"/>
      <c r="B14" s="1"/>
      <c r="C14" s="1"/>
      <c r="D14" s="1"/>
      <c r="E14" s="1"/>
    </row>
    <row r="15" spans="1:9">
      <c r="A15" s="1"/>
      <c r="B15" s="1"/>
      <c r="C15" s="1"/>
      <c r="D15" s="1"/>
      <c r="E15" s="1"/>
    </row>
    <row r="16" spans="1:9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807720</xdr:colOff>
                <xdr:row>2</xdr:row>
                <xdr:rowOff>68580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X H 7 6 W j K v j F + l A A A A 9 w A A A B I A H A B D b 2 5 m a W c v U G F j a 2 F n Z S 5 4 b W w g o h g A K K A U A A A A A A A A A A A A A A A A A A A A A A A A A A A A h Y + x D o I w G I R f h X S n L Z X B k J 8 y O C q J 0 c S 4 N l C h A V p D i + X d H H w k X 0 G M o m 4 O N 9 z d N 9 z d r z f I x q 4 N L r K 3 y u g U R Z i i Q O r C l E p X K R r c K V y i j M N W F I 2 o Z D D B 2 i a j L V N U O 3 d O C P H e Y 7 / A p q 8 I o z Q i x 3 y z L 2 r Z C f S B 1 X 8 4 V N o 6 o Q u J O B x e Y z j D U R x P o g x T I H M K u d J f g k 2 D n + 1 P C K u h d U M v e W P C 9 Q 7 I b I G 8 T / A H U E s D B B Q A A g A I A F x + +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f v p a K I p H u A 4 A A A A R A A A A E w A c A E Z v c m 1 1 b G F z L 1 N l Y 3 R p b 2 4 x L m 0 g o h g A K K A U A A A A A A A A A A A A A A A A A A A A A A A A A A A A K 0 5 N L s n M z 1 M I h t C G 1 g B Q S w E C L Q A U A A I A C A B c f v p a M q + M X 6 U A A A D 3 A A A A E g A A A A A A A A A A A A A A A A A A A A A A Q 2 9 u Z m l n L 1 B h Y 2 t h Z 2 U u e G 1 s U E s B A i 0 A F A A C A A g A X H 7 6 W g / K 6 a u k A A A A 6 Q A A A B M A A A A A A A A A A A A A A A A A 8 Q A A A F t D b 2 5 0 Z W 5 0 X 1 R 5 c G V z X S 5 4 b W x Q S w E C L Q A U A A I A C A B c f v p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P r I E J d e Q U K u / O r F N R g U c A A A A A A C A A A A A A A Q Z g A A A A E A A C A A A A D U J i b J 4 L 7 t o V W F q n v H k 0 O O r x A r k A v H V b E C 5 3 T 7 M R X A D w A A A A A O g A A A A A I A A C A A A A C H X R j 5 + q i p f I m a U F W q X 0 4 6 3 / K u h F o N N F D + B C a F P L C o S V A A A A D W W 3 j G 1 o u s K o e R E f e 0 t o M V s Q M D N P / R e e B W u I G F 2 K P L Z O m C Y F v w 5 9 j x 7 Y j H 6 d a O z W T c K t t O c B E q s B J a U 1 R m J 4 n u + 9 a m c y Z H d l O C D M q j a V w 6 t k A A A A A 5 + s 0 Y E E 8 Y s q g Y D t h p 1 j c h c a j / l h E C 7 S 4 G A R y Y 8 w R F t m W l T L H l P V j I x c e l 0 t k u c F 4 + T T U I Z V U 5 J r k U / O F 0 8 i w x < / D a t a M a s h u p > 
</file>

<file path=customXml/itemProps1.xml><?xml version="1.0" encoding="utf-8"?>
<ds:datastoreItem xmlns:ds="http://schemas.openxmlformats.org/officeDocument/2006/customXml" ds:itemID="{637CCBCD-1E58-4692-AFB0-D6CD28128B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이세양</cp:lastModifiedBy>
  <dcterms:created xsi:type="dcterms:W3CDTF">2023-07-14T11:40:39Z</dcterms:created>
  <dcterms:modified xsi:type="dcterms:W3CDTF">2025-07-27T00:10:26Z</dcterms:modified>
</cp:coreProperties>
</file>