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si0\OneDrive\바탕 화면\"/>
    </mc:Choice>
  </mc:AlternateContent>
  <xr:revisionPtr revIDLastSave="0" documentId="8_{466DDBBE-8703-4CBA-93D9-2A89555BC2BB}" xr6:coauthVersionLast="47" xr6:coauthVersionMax="47" xr10:uidLastSave="{00000000-0000-0000-0000-000000000000}"/>
  <bookViews>
    <workbookView xWindow="-110" yWindow="-110" windowWidth="25820" windowHeight="15500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'기본작업-2'!$A$4:$G$10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2" l="1"/>
  <c r="G6" i="12"/>
  <c r="G7" i="12"/>
  <c r="G8" i="12"/>
  <c r="G9" i="12"/>
  <c r="G4" i="12"/>
  <c r="G17" i="5"/>
  <c r="G10" i="5"/>
  <c r="G19" i="5" s="1"/>
  <c r="G6" i="5"/>
  <c r="F18" i="5"/>
  <c r="E18" i="5"/>
  <c r="F11" i="5"/>
  <c r="E11" i="5"/>
  <c r="F7" i="5"/>
  <c r="F20" i="5" s="1"/>
  <c r="E7" i="5"/>
  <c r="E20" i="5" s="1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/>
  <c r="C7" i="2" a="1"/>
  <c r="C7" i="2"/>
  <c r="C8" i="2" a="1"/>
  <c r="C8" i="2"/>
  <c r="C9" i="2" a="1"/>
  <c r="C9" i="2"/>
  <c r="C10" i="2" a="1"/>
  <c r="C10" i="2"/>
  <c r="C11" i="2" a="1"/>
  <c r="C11" i="2" s="1"/>
  <c r="C12" i="2" a="1"/>
  <c r="C12" i="2" s="1"/>
  <c r="C3" i="2" a="1"/>
  <c r="C3" i="2" s="1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/>
  <c r="F9" i="10" s="1"/>
  <c r="D10" i="10"/>
  <c r="E10" i="10" s="1"/>
  <c r="F10" i="10" s="1"/>
  <c r="D11" i="10"/>
  <c r="E11" i="10"/>
  <c r="F11" i="10" s="1"/>
  <c r="D12" i="10"/>
  <c r="E12" i="10"/>
  <c r="F12" i="10" s="1"/>
  <c r="D13" i="10"/>
  <c r="E13" i="10"/>
  <c r="F13" i="10" s="1"/>
  <c r="D14" i="10"/>
  <c r="E14" i="10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<sst xmlns="http://schemas.openxmlformats.org/spreadsheetml/2006/main" count="529" uniqueCount="327">
  <si>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</si>
  <si>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</si>
  <si>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</si>
  <si>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</si>
  <si>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</si>
  <si>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</si>
  <si>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</si>
  <si>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</si>
  <si>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</si>
  <si>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</si>
  <si>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</si>
  <si>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</si>
  <si>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</si>
  <si>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</si>
  <si>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</si>
  <si>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</si>
  <si>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</si>
  <si>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</si>
  <si>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</si>
  <si>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</si>
  <si>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</si>
  <si>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</si>
  <si>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</si>
  <si>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</si>
  <si>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</si>
  <si>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</si>
  <si>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</si>
  <si>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</si>
  <si>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</si>
  <si>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</si>
  <si>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</si>
  <si>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</si>
  <si>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</si>
  <si>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</si>
  <si>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</si>
  <si>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</si>
  <si>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</si>
  <si>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</si>
  <si>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</si>
  <si>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</si>
  <si>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</si>
  <si>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</si>
  <si>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</si>
  <si>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</si>
  <si>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</si>
  <si>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</si>
  <si>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</si>
  <si>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</si>
  <si>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</si>
  <si>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</si>
  <si>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</si>
  <si>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</si>
  <si>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</si>
  <si>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</si>
  <si>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</si>
  <si>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</si>
  <si>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</si>
  <si>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</si>
  <si>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</si>
  <si>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</si>
  <si>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</si>
  <si>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</si>
  <si>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</si>
  <si>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</si>
  <si>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</si>
  <si>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</si>
  <si>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</si>
  <si>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</si>
  <si>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</si>
  <si>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</si>
  <si>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</si>
  <si>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</si>
  <si>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</si>
  <si>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</si>
  <si>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</si>
  <si>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</si>
  <si>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</si>
  <si>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</si>
  <si>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</si>
  <si>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</si>
  <si>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</si>
  <si>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</si>
  <si>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</si>
  <si>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</si>
  <si>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</si>
  <si>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</si>
  <si>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</si>
  <si>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</si>
  <si>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</si>
  <si>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</si>
  <si>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</si>
  <si>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</si>
  <si>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</si>
  <si>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</si>
  <si>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</si>
  <si>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</si>
  <si>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</si>
  <si>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</si>
  <si>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</si>
  <si>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</si>
  <si>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</si>
  <si>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</si>
  <si>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</si>
  <si>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</si>
  <si>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</si>
  <si>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</si>
  <si>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</si>
  <si>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</si>
  <si>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</si>
  <si>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</si>
  <si>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</si>
  <si>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</si>
  <si>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</si>
  <si>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</si>
  <si>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</si>
  <si>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</si>
  <si>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</si>
  <si>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</si>
  <si>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</si>
  <si>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</si>
  <si>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</si>
  <si>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</si>
  <si>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</si>
  <si>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</si>
  <si>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</si>
  <si>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</si>
  <si>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</si>
  <si>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</si>
  <si>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</si>
  <si>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</si>
  <si>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</si>
  <si>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</si>
  <si>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</si>
  <si>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</si>
  <si>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</si>
  <si>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</si>
  <si>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</si>
  <si>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</si>
  <si>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</si>
  <si>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</si>
  <si>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</si>
  <si>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</si>
  <si>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</si>
  <si>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</si>
  <si>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</si>
  <si>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</si>
  <si>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</si>
  <si>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</si>
  <si>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</si>
  <si>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</si>
  <si>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</si>
  <si>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</si>
  <si>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</si>
  <si>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</si>
  <si>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</si>
  <si>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</si>
  <si>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</si>
  <si>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</si>
  <si>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</si>
  <si>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</si>
  <si>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</si>
  <si>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</si>
  <si>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</si>
  <si>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</si>
  <si>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</si>
  <si>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</si>
  <si>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</si>
  <si>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</si>
  <si>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</si>
  <si>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</si>
  <si>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</si>
  <si>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</si>
  <si>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</si>
  <si>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</si>
  <si>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</si>
  <si>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</si>
  <si>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</si>
  <si>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</si>
  <si>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</si>
  <si>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</si>
  <si>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</si>
  <si>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</si>
  <si>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</si>
  <si>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</si>
  <si>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</si>
  <si>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</si>
  <si>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</si>
  <si>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</si>
  <si>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</si>
  <si>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</si>
  <si>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</si>
  <si>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</si>
  <si>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</si>
  <si>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</si>
  <si>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</si>
  <si>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</si>
  <si>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</si>
  <si>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</si>
  <si>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</si>
  <si>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</si>
  <si>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</si>
  <si>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</si>
  <si>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</si>
  <si>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</si>
  <si>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</si>
  <si>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</si>
  <si>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</si>
  <si>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</si>
  <si>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</si>
  <si>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</si>
  <si>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</si>
  <si>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</si>
  <si>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</si>
  <si>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</si>
  <si>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</si>
  <si>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</si>
  <si>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</si>
  <si>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</si>
  <si>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</si>
  <si>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</si>
  <si>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</si>
  <si>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</si>
  <si>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</si>
  <si>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</si>
  <si>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</si>
  <si>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</si>
  <si>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</si>
  <si>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</si>
  <si>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</si>
  <si>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</si>
  <si>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</si>
  <si>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</si>
  <si>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</si>
  <si>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</si>
  <si>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</si>
  <si>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</si>
  <si>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</si>
  <si>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</si>
  <si>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</si>
  <si>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</si>
  <si>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</si>
  <si>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</si>
  <si>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</si>
  <si>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</si>
  <si>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</si>
  <si>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</si>
  <si>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</si>
  <si>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</si>
  <si>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</si>
  <si>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</si>
  <si>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</si>
  <si>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</si>
  <si>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</si>
  <si>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</si>
  <si>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</si>
  <si>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</si>
  <si>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</si>
  <si>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</si>
  <si>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</si>
  <si>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</si>
  <si>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</si>
  <si>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</si>
  <si>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</si>
  <si>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</si>
  <si>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</si>
  <si>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</si>
  <si>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</si>
  <si>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</si>
  <si>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</si>
  <si>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</si>
  <si>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</si>
  <si>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</si>
  <si>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&lt;=50</t>
    <phoneticPr fontId="1" type="noConversion"/>
  </si>
  <si>
    <t>조건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</si>
  <si>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</si>
  <si>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</si>
  <si>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</si>
  <si>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</si>
  <si>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</si>
  <si>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</si>
  <si>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</si>
  <si>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</si>
  <si>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</si>
  <si>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</si>
  <si>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</si>
  <si>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</si>
  <si>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</si>
  <si>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</si>
  <si>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</si>
  <si>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</si>
  <si>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</si>
  <si>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송화정 날짜 2025-06-06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</si>
  <si>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</si>
  <si>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</si>
  <si>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</si>
  <si>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</si>
  <si>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</si>
  <si>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</si>
  <si>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</si>
  <si>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</si>
  <si>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</si>
  <si>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</si>
  <si>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</si>
  <si>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</si>
  <si>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</si>
  <si>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</si>
  <si>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</si>
  <si>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</si>
  <si>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</si>
  <si>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</si>
  <si>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</si>
  <si>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</si>
  <si>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</si>
  <si>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</si>
  <si>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</si>
  <si>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</si>
  <si>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</si>
  <si>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</si>
  <si>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</si>
  <si>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</si>
  <si>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</si>
  <si>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</si>
  <si>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</si>
  <si>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</si>
  <si>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</si>
  <si>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</si>
  <si>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820525-167****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</si>
</sst>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2C-40AF-A0B5-45E7C079668C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2C-40AF-A0B5-45E7C079668C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2C-40AF-A0B5-45E7C0796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A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73152" tIns="82296" rIns="73152" bIns="8229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9D4FBAD-E2FC-5267-7614-96BBDC0B53EB}"/>
            </a:ext>
          </a:extLst>
        </xdr:cNvPr>
        <xdr:cNvSpPr/>
      </xdr:nvSpPr>
      <xdr:spPr>
        <a:xfrm>
          <a:off x="2819400" y="2209800"/>
          <a:ext cx="14478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송화정" refreshedDate="45814.571468402777" createdVersion="8" refreshedVersion="8" minRefreshableVersion="3" recordCount="8" xr:uid="{BD89DF76-B95C-4F1A-99A1-E13943BB4838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123256-3B98-456B-B23C-AD0E302D6F64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tabSelected="1" zoomScale="205" zoomScaleNormal="205" workbookViewId="0">
      <selection activeCell="F12" sqref="F12"/>
    </sheetView>
  </sheetViews>
  <sheetFormatPr defaultRowHeight="17" x14ac:dyDescent="0.45"/>
  <cols>
    <col min="3" max="3" width="14.25" bestFit="1" customWidth="1"/>
    <col min="5" max="5" width="11.83203125" bestFit="1" customWidth="1"/>
    <col min="6" max="6" width="9.08203125" bestFit="1" customWidth="1"/>
  </cols>
  <sheetData>
    <row r="1" spans="1:7" x14ac:dyDescent="0.45">
      <c r="A1" t="s">
        <v>0</v>
      </c>
    </row>
    <row r="3" spans="1:7" x14ac:dyDescent="0.45">
      <c r="A3" s="2" t="s">
        <v>300</v>
      </c>
      <c r="B3" s="2" t="s">
        <v>301</v>
      </c>
      <c r="C3" s="2" t="s">
        <v>302</v>
      </c>
      <c r="D3" s="2" t="s">
        <v>303</v>
      </c>
      <c r="E3" s="2" t="s">
        <v>304</v>
      </c>
      <c r="F3" s="2" t="s">
        <v>305</v>
      </c>
      <c r="G3" s="2" t="s">
        <v>306</v>
      </c>
    </row>
    <row r="4" spans="1:7" x14ac:dyDescent="0.45">
      <c r="A4" s="2" t="s">
        <v>307</v>
      </c>
      <c r="B4" s="2" t="s">
        <v>313</v>
      </c>
      <c r="C4" s="2" t="s">
        <v>319</v>
      </c>
      <c r="D4" s="2" t="s">
        <v>324</v>
      </c>
      <c r="E4" s="3">
        <v>42431</v>
      </c>
      <c r="F4" s="1">
        <v>430000</v>
      </c>
      <c r="G4" s="2">
        <v>570</v>
      </c>
    </row>
    <row r="5" spans="1:7" x14ac:dyDescent="0.45">
      <c r="A5" s="2" t="s">
        <v>308</v>
      </c>
      <c r="B5" s="2" t="s">
        <v>314</v>
      </c>
      <c r="C5" s="2" t="s">
        <v>320</v>
      </c>
      <c r="D5" s="2" t="s">
        <v>325</v>
      </c>
      <c r="E5" s="3">
        <v>42831</v>
      </c>
      <c r="F5" s="1">
        <v>230000</v>
      </c>
      <c r="G5" s="2">
        <v>450</v>
      </c>
    </row>
    <row r="6" spans="1:7" x14ac:dyDescent="0.45">
      <c r="A6" s="2" t="s">
        <v>309</v>
      </c>
      <c r="B6" s="2" t="s">
        <v>315</v>
      </c>
      <c r="C6" s="2" t="s">
        <v>321</v>
      </c>
      <c r="D6" s="2" t="s">
        <v>325</v>
      </c>
      <c r="E6" s="3">
        <v>42876</v>
      </c>
      <c r="F6" s="1">
        <v>275000</v>
      </c>
      <c r="G6" s="2">
        <v>450</v>
      </c>
    </row>
    <row r="7" spans="1:7" x14ac:dyDescent="0.45">
      <c r="A7" s="2" t="s">
        <v>310</v>
      </c>
      <c r="B7" s="2" t="s">
        <v>316</v>
      </c>
      <c r="C7" s="2" t="s">
        <v>326</v>
      </c>
      <c r="D7" s="2" t="s">
        <v>325</v>
      </c>
      <c r="E7" s="3">
        <v>43129</v>
      </c>
      <c r="F7" s="1">
        <v>326000</v>
      </c>
      <c r="G7" s="2">
        <v>380</v>
      </c>
    </row>
    <row r="8" spans="1:7" x14ac:dyDescent="0.45">
      <c r="A8" s="2" t="s">
        <v>311</v>
      </c>
      <c r="B8" s="2" t="s">
        <v>317</v>
      </c>
      <c r="C8" s="2" t="s">
        <v>322</v>
      </c>
      <c r="D8" s="2" t="s">
        <v>324</v>
      </c>
      <c r="E8" s="3">
        <v>43385</v>
      </c>
      <c r="F8" s="1">
        <v>125000</v>
      </c>
      <c r="G8" s="2">
        <v>120</v>
      </c>
    </row>
    <row r="9" spans="1:7" x14ac:dyDescent="0.45">
      <c r="A9" s="2" t="s">
        <v>312</v>
      </c>
      <c r="B9" s="2" t="s">
        <v>318</v>
      </c>
      <c r="C9" s="2" t="s">
        <v>323</v>
      </c>
      <c r="D9" s="2" t="s">
        <v>324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24696-46B1-4180-840D-C5790EA07B46}">
  <sheetPr>
    <outlinePr summaryBelow="0"/>
  </sheetPr>
  <dimension ref="B1:F13"/>
  <sheetViews>
    <sheetView showGridLines="0" workbookViewId="0"/>
  </sheetViews>
  <sheetFormatPr defaultRowHeight="17" outlineLevelRow="1" outlineLevelCol="1" x14ac:dyDescent="0.45"/>
  <cols>
    <col min="3" max="3" width="10.4140625" bestFit="1" customWidth="1"/>
    <col min="4" max="6" width="21" bestFit="1" customWidth="1" outlineLevel="1"/>
  </cols>
  <sheetData>
    <row r="1" spans="2:6" ht="17.5" thickBot="1" x14ac:dyDescent="0.5"/>
    <row r="2" spans="2:6" x14ac:dyDescent="0.45">
      <c r="B2" s="45" t="s">
        <v>293</v>
      </c>
      <c r="C2" s="46"/>
      <c r="D2" s="52"/>
      <c r="E2" s="52"/>
      <c r="F2" s="52"/>
    </row>
    <row r="3" spans="2:6" collapsed="1" x14ac:dyDescent="0.45">
      <c r="B3" s="44"/>
      <c r="C3" s="44"/>
      <c r="D3" s="53" t="s">
        <v>295</v>
      </c>
      <c r="E3" s="53" t="s">
        <v>290</v>
      </c>
      <c r="F3" s="53" t="s">
        <v>292</v>
      </c>
    </row>
    <row r="4" spans="2:6" ht="32" hidden="1" outlineLevel="1" x14ac:dyDescent="0.45">
      <c r="B4" s="48"/>
      <c r="C4" s="48"/>
      <c r="D4" s="40"/>
      <c r="E4" s="55" t="s">
        <v>291</v>
      </c>
      <c r="F4" s="55" t="s">
        <v>291</v>
      </c>
    </row>
    <row r="5" spans="2:6" x14ac:dyDescent="0.45">
      <c r="B5" s="49" t="s">
        <v>294</v>
      </c>
      <c r="C5" s="50"/>
      <c r="D5" s="47"/>
      <c r="E5" s="47"/>
      <c r="F5" s="47"/>
    </row>
    <row r="6" spans="2:6" outlineLevel="1" x14ac:dyDescent="0.45">
      <c r="B6" s="48"/>
      <c r="C6" s="48" t="s">
        <v>286</v>
      </c>
      <c r="D6" s="41">
        <v>0.8</v>
      </c>
      <c r="E6" s="54">
        <v>0.7</v>
      </c>
      <c r="F6" s="54">
        <v>0.9</v>
      </c>
    </row>
    <row r="7" spans="2:6" outlineLevel="1" x14ac:dyDescent="0.45">
      <c r="B7" s="48"/>
      <c r="C7" s="48" t="s">
        <v>287</v>
      </c>
      <c r="D7" s="41">
        <v>0.12</v>
      </c>
      <c r="E7" s="54">
        <v>0.11</v>
      </c>
      <c r="F7" s="54">
        <v>0.13</v>
      </c>
    </row>
    <row r="8" spans="2:6" x14ac:dyDescent="0.45">
      <c r="B8" s="49" t="s">
        <v>296</v>
      </c>
      <c r="C8" s="50"/>
      <c r="D8" s="47"/>
      <c r="E8" s="47"/>
      <c r="F8" s="47"/>
    </row>
    <row r="9" spans="2:6" outlineLevel="1" x14ac:dyDescent="0.45">
      <c r="B9" s="48"/>
      <c r="C9" s="48" t="s">
        <v>288</v>
      </c>
      <c r="D9" s="42">
        <v>5386000</v>
      </c>
      <c r="E9" s="42">
        <v>5144000</v>
      </c>
      <c r="F9" s="42">
        <v>5620000</v>
      </c>
    </row>
    <row r="10" spans="2:6" ht="17.5" outlineLevel="1" thickBot="1" x14ac:dyDescent="0.5">
      <c r="B10" s="51"/>
      <c r="C10" s="51" t="s">
        <v>289</v>
      </c>
      <c r="D10" s="43">
        <v>5211000</v>
      </c>
      <c r="E10" s="43">
        <v>4978000</v>
      </c>
      <c r="F10" s="43">
        <v>5438000</v>
      </c>
    </row>
    <row r="11" spans="2:6" x14ac:dyDescent="0.45">
      <c r="B11" t="s">
        <v>297</v>
      </c>
    </row>
    <row r="12" spans="2:6" x14ac:dyDescent="0.45">
      <c r="B12" t="s">
        <v>298</v>
      </c>
    </row>
    <row r="13" spans="2:6" x14ac:dyDescent="0.45">
      <c r="B13" t="s">
        <v>299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N15" sqref="N15"/>
    </sheetView>
  </sheetViews>
  <sheetFormatPr defaultRowHeight="17" x14ac:dyDescent="0.45"/>
  <cols>
    <col min="3" max="3" width="11" bestFit="1" customWidth="1"/>
    <col min="5" max="6" width="9.5" bestFit="1" customWidth="1"/>
  </cols>
  <sheetData>
    <row r="1" spans="1:10" ht="21" x14ac:dyDescent="0.45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45">
      <c r="A3" s="56" t="s">
        <v>197</v>
      </c>
      <c r="B3" s="57" t="s">
        <v>260</v>
      </c>
      <c r="C3" s="57" t="s">
        <v>261</v>
      </c>
      <c r="D3" s="57" t="s">
        <v>2</v>
      </c>
      <c r="E3" s="57" t="s">
        <v>32</v>
      </c>
      <c r="F3" s="57" t="s">
        <v>33</v>
      </c>
      <c r="G3" s="57" t="s">
        <v>198</v>
      </c>
      <c r="H3" s="57" t="s">
        <v>199</v>
      </c>
      <c r="I3" s="57" t="s">
        <v>200</v>
      </c>
      <c r="J3" s="57" t="s">
        <v>201</v>
      </c>
    </row>
    <row r="4" spans="1:10" x14ac:dyDescent="0.45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5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5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5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5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5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0" workbookViewId="0">
      <selection activeCell="M28" sqref="M28"/>
    </sheetView>
  </sheetViews>
  <sheetFormatPr defaultRowHeight="17" x14ac:dyDescent="0.45"/>
  <cols>
    <col min="3" max="3" width="12.33203125" bestFit="1" customWidth="1"/>
  </cols>
  <sheetData>
    <row r="1" spans="1:9" ht="21" x14ac:dyDescent="0.45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45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5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5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5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5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5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5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5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5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5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5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I20" sqref="I20"/>
    </sheetView>
  </sheetViews>
  <sheetFormatPr defaultRowHeight="17" x14ac:dyDescent="0.45"/>
  <cols>
    <col min="4" max="4" width="13.08203125" bestFit="1" customWidth="1"/>
    <col min="6" max="6" width="13.08203125" bestFit="1" customWidth="1"/>
  </cols>
  <sheetData>
    <row r="1" spans="1:7" ht="25" customHeight="1" thickBot="1" x14ac:dyDescent="0.5">
      <c r="A1" s="18" t="s">
        <v>93</v>
      </c>
      <c r="B1" s="18"/>
      <c r="C1" s="18"/>
      <c r="D1" s="18"/>
      <c r="E1" s="18"/>
      <c r="F1" s="18"/>
      <c r="G1" s="18"/>
    </row>
    <row r="2" spans="1:7" ht="18" thickTop="1" thickBot="1" x14ac:dyDescent="0.5"/>
    <row r="3" spans="1:7" x14ac:dyDescent="0.45">
      <c r="A3" s="21" t="s">
        <v>94</v>
      </c>
      <c r="B3" s="22" t="s">
        <v>95</v>
      </c>
      <c r="C3" s="22" t="s">
        <v>96</v>
      </c>
      <c r="D3" s="22" t="s">
        <v>97</v>
      </c>
      <c r="E3" s="22" t="s">
        <v>98</v>
      </c>
      <c r="F3" s="22" t="s">
        <v>99</v>
      </c>
      <c r="G3" s="23" t="s">
        <v>100</v>
      </c>
    </row>
    <row r="4" spans="1:7" x14ac:dyDescent="0.45">
      <c r="A4" s="24" t="s">
        <v>101</v>
      </c>
      <c r="B4" s="6">
        <v>200</v>
      </c>
      <c r="C4" s="6">
        <v>220</v>
      </c>
      <c r="D4" s="19">
        <v>26400000</v>
      </c>
      <c r="E4" s="20">
        <v>0.1</v>
      </c>
      <c r="F4" s="19">
        <v>23760000</v>
      </c>
      <c r="G4" s="25">
        <v>1.1000000000000001</v>
      </c>
    </row>
    <row r="5" spans="1:7" x14ac:dyDescent="0.45">
      <c r="A5" s="24" t="s">
        <v>64</v>
      </c>
      <c r="B5" s="6">
        <v>150</v>
      </c>
      <c r="C5" s="6">
        <v>120</v>
      </c>
      <c r="D5" s="19">
        <v>14400000</v>
      </c>
      <c r="E5" s="20">
        <v>0</v>
      </c>
      <c r="F5" s="19">
        <v>14400000</v>
      </c>
      <c r="G5" s="25">
        <v>0.8</v>
      </c>
    </row>
    <row r="6" spans="1:7" x14ac:dyDescent="0.45">
      <c r="A6" s="24" t="s">
        <v>102</v>
      </c>
      <c r="B6" s="6">
        <v>120</v>
      </c>
      <c r="C6" s="6">
        <v>100</v>
      </c>
      <c r="D6" s="19">
        <v>12000000</v>
      </c>
      <c r="E6" s="20">
        <v>0</v>
      </c>
      <c r="F6" s="19">
        <v>12000000</v>
      </c>
      <c r="G6" s="25">
        <v>0.83</v>
      </c>
    </row>
    <row r="7" spans="1:7" x14ac:dyDescent="0.45">
      <c r="A7" s="24" t="s">
        <v>103</v>
      </c>
      <c r="B7" s="6">
        <v>300</v>
      </c>
      <c r="C7" s="6">
        <v>220</v>
      </c>
      <c r="D7" s="19">
        <v>66000000</v>
      </c>
      <c r="E7" s="20">
        <v>0.2</v>
      </c>
      <c r="F7" s="19">
        <v>52800000</v>
      </c>
      <c r="G7" s="25">
        <v>0.73</v>
      </c>
    </row>
    <row r="8" spans="1:7" x14ac:dyDescent="0.45">
      <c r="A8" s="24" t="s">
        <v>104</v>
      </c>
      <c r="B8" s="6">
        <v>200</v>
      </c>
      <c r="C8" s="6">
        <v>210</v>
      </c>
      <c r="D8" s="19">
        <v>63000000</v>
      </c>
      <c r="E8" s="20">
        <v>0.2</v>
      </c>
      <c r="F8" s="19">
        <v>50400000</v>
      </c>
      <c r="G8" s="25">
        <v>1.05</v>
      </c>
    </row>
    <row r="9" spans="1:7" x14ac:dyDescent="0.45">
      <c r="A9" s="24" t="s">
        <v>105</v>
      </c>
      <c r="B9" s="6">
        <v>150</v>
      </c>
      <c r="C9" s="6">
        <v>150</v>
      </c>
      <c r="D9" s="19">
        <v>45000000</v>
      </c>
      <c r="E9" s="20">
        <v>0.15</v>
      </c>
      <c r="F9" s="19">
        <v>38250000</v>
      </c>
      <c r="G9" s="25">
        <v>1</v>
      </c>
    </row>
    <row r="10" spans="1:7" ht="17.5" thickBot="1" x14ac:dyDescent="0.5">
      <c r="A10" s="26" t="s">
        <v>106</v>
      </c>
      <c r="B10" s="27">
        <v>1120</v>
      </c>
      <c r="C10" s="27">
        <v>1020</v>
      </c>
      <c r="D10" s="28">
        <v>226800000</v>
      </c>
      <c r="E10" s="29"/>
      <c r="F10" s="28">
        <v>191610000</v>
      </c>
      <c r="G10" s="3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N17" sqref="N17:N18"/>
    </sheetView>
  </sheetViews>
  <sheetFormatPr defaultRowHeight="17" x14ac:dyDescent="0.45"/>
  <cols>
    <col min="2" max="11" width="5.58203125" customWidth="1"/>
  </cols>
  <sheetData>
    <row r="1" spans="1:11" ht="21" x14ac:dyDescent="0.45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5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45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5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5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5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5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5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5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5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5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L18" sqref="L18"/>
    </sheetView>
  </sheetViews>
  <sheetFormatPr defaultRowHeight="17" x14ac:dyDescent="0.45"/>
  <cols>
    <col min="3" max="4" width="8.5" bestFit="1" customWidth="1"/>
    <col min="5" max="5" width="10.58203125" bestFit="1" customWidth="1"/>
    <col min="6" max="6" width="8.6640625" customWidth="1"/>
    <col min="7" max="7" width="10.58203125" bestFit="1" customWidth="1"/>
    <col min="8" max="8" width="8.6640625" customWidth="1"/>
    <col min="9" max="9" width="9.08203125" bestFit="1" customWidth="1"/>
  </cols>
  <sheetData>
    <row r="1" spans="1:9" ht="21" x14ac:dyDescent="0.45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45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5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5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5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5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5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5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5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5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5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5">
      <c r="A14" s="6" t="s">
        <v>273</v>
      </c>
      <c r="B14" s="6" t="s">
        <v>119</v>
      </c>
    </row>
    <row r="15" spans="1:9" x14ac:dyDescent="0.45">
      <c r="A15" s="32" t="b">
        <f>F4&gt;=AVERAGE($F$4:$F$12)</f>
        <v>1</v>
      </c>
      <c r="B15" s="31" t="s">
        <v>272</v>
      </c>
    </row>
    <row r="18" spans="1:9" x14ac:dyDescent="0.45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5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5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5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0" workbookViewId="0">
      <selection activeCell="A38" sqref="A38"/>
    </sheetView>
  </sheetViews>
  <sheetFormatPr defaultRowHeight="17" x14ac:dyDescent="0.45"/>
  <cols>
    <col min="3" max="3" width="10.08203125" bestFit="1" customWidth="1"/>
    <col min="4" max="4" width="11.08203125" bestFit="1" customWidth="1"/>
    <col min="5" max="5" width="12.6640625" bestFit="1" customWidth="1"/>
    <col min="7" max="7" width="8.6640625" customWidth="1"/>
    <col min="8" max="8" width="10.75" bestFit="1" customWidth="1"/>
    <col min="9" max="10" width="9.5" bestFit="1" customWidth="1"/>
  </cols>
  <sheetData>
    <row r="1" spans="1:10" x14ac:dyDescent="0.45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5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5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45447</v>
      </c>
      <c r="I3" s="6" t="str">
        <f>IF(MOD(DAY(H3),5)=0,"야간","주간")</f>
        <v>주간</v>
      </c>
    </row>
    <row r="4" spans="1:10" x14ac:dyDescent="0.45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45448</v>
      </c>
      <c r="I4" s="6" t="str">
        <f t="shared" ref="I4:I12" si="0">IF(MOD(DAY(H4),5)=0,"야간","주간")</f>
        <v>야간</v>
      </c>
    </row>
    <row r="5" spans="1:10" x14ac:dyDescent="0.45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45449</v>
      </c>
      <c r="I5" s="6" t="str">
        <f t="shared" si="0"/>
        <v>주간</v>
      </c>
    </row>
    <row r="6" spans="1:10" x14ac:dyDescent="0.45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45453</v>
      </c>
      <c r="I6" s="6" t="str">
        <f t="shared" si="0"/>
        <v>야간</v>
      </c>
    </row>
    <row r="7" spans="1:10" x14ac:dyDescent="0.45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45456</v>
      </c>
      <c r="I7" s="6" t="str">
        <f t="shared" si="0"/>
        <v>주간</v>
      </c>
    </row>
    <row r="8" spans="1:10" x14ac:dyDescent="0.45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45457</v>
      </c>
      <c r="I8" s="6" t="str">
        <f t="shared" si="0"/>
        <v>주간</v>
      </c>
    </row>
    <row r="9" spans="1:10" x14ac:dyDescent="0.45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45458</v>
      </c>
      <c r="I9" s="6" t="str">
        <f t="shared" si="0"/>
        <v>야간</v>
      </c>
    </row>
    <row r="10" spans="1:10" x14ac:dyDescent="0.45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45460</v>
      </c>
      <c r="I10" s="6" t="str">
        <f t="shared" si="0"/>
        <v>주간</v>
      </c>
    </row>
    <row r="11" spans="1:10" x14ac:dyDescent="0.45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45463</v>
      </c>
      <c r="I11" s="6" t="str">
        <f t="shared" si="0"/>
        <v>야간</v>
      </c>
    </row>
    <row r="12" spans="1:10" x14ac:dyDescent="0.45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45464</v>
      </c>
      <c r="I12" s="6" t="str">
        <f t="shared" si="0"/>
        <v>주간</v>
      </c>
    </row>
    <row r="14" spans="1:10" x14ac:dyDescent="0.45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5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5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PROPER(C16)&amp;YEAR(D16)</f>
        <v>Gloria2015</v>
      </c>
      <c r="G16" s="6" t="s">
        <v>61</v>
      </c>
      <c r="H16" s="6" t="s">
        <v>62</v>
      </c>
      <c r="I16" s="6">
        <v>100</v>
      </c>
      <c r="J16" s="7">
        <f>I16*HLOOKUP(G16&amp;RIGHT(H16,1),$G$26:$K$27,2,FALSE)</f>
        <v>960000</v>
      </c>
    </row>
    <row r="17" spans="1:11" x14ac:dyDescent="0.45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PROPER(C17)&amp;YEAR(D17)</f>
        <v>Belita2022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I17*HLOOKUP(G17&amp;RIGHT(H17,1),$G$26:$K$27,2,FALSE)</f>
        <v>760000</v>
      </c>
    </row>
    <row r="18" spans="1:11" x14ac:dyDescent="0.45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Andrea2020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5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Christine2021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5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Whitney2017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5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Shadow2018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5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Camilla2019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5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Doris2017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5">
      <c r="A25" s="4" t="s">
        <v>72</v>
      </c>
      <c r="B25" s="5" t="s">
        <v>73</v>
      </c>
      <c r="G25" t="s">
        <v>65</v>
      </c>
    </row>
    <row r="26" spans="1:11" x14ac:dyDescent="0.45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5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5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5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5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5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5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5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5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5">
      <c r="A36" s="16" t="s">
        <v>92</v>
      </c>
      <c r="B36" s="16"/>
      <c r="C36" s="16"/>
      <c r="D36" s="16"/>
    </row>
    <row r="37" spans="1:4" x14ac:dyDescent="0.45">
      <c r="A37" s="17">
        <f>ROUND(DSUM(A26:D34,4,B26:B27),-3)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M10" sqref="M10"/>
    </sheetView>
  </sheetViews>
  <sheetFormatPr defaultRowHeight="17" outlineLevelRow="3" x14ac:dyDescent="0.45"/>
  <sheetData>
    <row r="1" spans="1:9" ht="21" x14ac:dyDescent="0.45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45">
      <c r="I2" s="12" t="s">
        <v>128</v>
      </c>
    </row>
    <row r="3" spans="1:9" x14ac:dyDescent="0.45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5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5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5">
      <c r="A6" s="6"/>
      <c r="B6" s="6"/>
      <c r="C6" s="33" t="s">
        <v>278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5">
      <c r="A7" s="6"/>
      <c r="B7" s="6"/>
      <c r="C7" s="33" t="s">
        <v>274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5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5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5">
      <c r="A10" s="6"/>
      <c r="B10" s="6"/>
      <c r="C10" s="33" t="s">
        <v>279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5">
      <c r="A11" s="6"/>
      <c r="B11" s="6"/>
      <c r="C11" s="33" t="s">
        <v>275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5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5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5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5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5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5">
      <c r="A17" s="34"/>
      <c r="B17" s="34"/>
      <c r="C17" s="36" t="s">
        <v>280</v>
      </c>
      <c r="D17" s="34"/>
      <c r="E17" s="35"/>
      <c r="F17" s="35"/>
      <c r="G17" s="35">
        <f>SUBTOTAL(4,G12:G16)</f>
        <v>1050</v>
      </c>
      <c r="H17" s="34"/>
      <c r="I17" s="34"/>
    </row>
    <row r="18" spans="1:9" outlineLevel="1" x14ac:dyDescent="0.45">
      <c r="A18" s="34"/>
      <c r="B18" s="34"/>
      <c r="C18" s="36" t="s">
        <v>276</v>
      </c>
      <c r="D18" s="34"/>
      <c r="E18" s="35">
        <f>SUBTOTAL(9,E12:E16)</f>
        <v>3400</v>
      </c>
      <c r="F18" s="35">
        <f>SUBTOTAL(9,F12:F16)</f>
        <v>170</v>
      </c>
      <c r="G18" s="35"/>
      <c r="H18" s="34"/>
      <c r="I18" s="34"/>
    </row>
    <row r="19" spans="1:9" x14ac:dyDescent="0.45">
      <c r="A19" s="34"/>
      <c r="B19" s="34"/>
      <c r="C19" s="36" t="s">
        <v>281</v>
      </c>
      <c r="D19" s="34"/>
      <c r="E19" s="35"/>
      <c r="F19" s="35"/>
      <c r="G19" s="35">
        <f>SUBTOTAL(4,G4:G16)</f>
        <v>4800</v>
      </c>
      <c r="H19" s="34"/>
      <c r="I19" s="34"/>
    </row>
    <row r="20" spans="1:9" x14ac:dyDescent="0.45">
      <c r="A20" s="34"/>
      <c r="B20" s="34"/>
      <c r="C20" s="36" t="s">
        <v>277</v>
      </c>
      <c r="D20" s="34"/>
      <c r="E20" s="35">
        <f>SUBTOTAL(9,E4:E16)</f>
        <v>18800</v>
      </c>
      <c r="F20" s="35">
        <f>SUBTOTAL(9,F4:F16)</f>
        <v>910</v>
      </c>
      <c r="G20" s="35"/>
      <c r="H20" s="34"/>
      <c r="I20" s="34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6B33D-9384-4367-9FC1-1D1982DFB60E}">
  <dimension ref="A3:E13"/>
  <sheetViews>
    <sheetView workbookViewId="0">
      <selection activeCell="B7" sqref="B7"/>
    </sheetView>
  </sheetViews>
  <sheetFormatPr defaultRowHeight="17" x14ac:dyDescent="0.45"/>
  <cols>
    <col min="1" max="2" width="11.4140625" bestFit="1" customWidth="1"/>
    <col min="3" max="3" width="5" bestFit="1" customWidth="1"/>
    <col min="4" max="5" width="6.83203125" bestFit="1" customWidth="1"/>
  </cols>
  <sheetData>
    <row r="3" spans="1:5" x14ac:dyDescent="0.45">
      <c r="A3" s="37" t="s">
        <v>284</v>
      </c>
      <c r="B3" s="37" t="s">
        <v>283</v>
      </c>
    </row>
    <row r="4" spans="1:5" x14ac:dyDescent="0.45">
      <c r="A4" s="37" t="s">
        <v>282</v>
      </c>
      <c r="B4" t="s">
        <v>171</v>
      </c>
      <c r="C4" t="s">
        <v>169</v>
      </c>
      <c r="D4" t="s">
        <v>167</v>
      </c>
      <c r="E4" t="s">
        <v>277</v>
      </c>
    </row>
    <row r="5" spans="1:5" x14ac:dyDescent="0.45">
      <c r="A5" s="38" t="s">
        <v>168</v>
      </c>
      <c r="B5" s="39" t="s">
        <v>285</v>
      </c>
      <c r="C5" s="39">
        <v>94</v>
      </c>
      <c r="D5" s="39" t="s">
        <v>285</v>
      </c>
      <c r="E5" s="39">
        <v>94</v>
      </c>
    </row>
    <row r="6" spans="1:5" x14ac:dyDescent="0.45">
      <c r="A6" s="38" t="s">
        <v>174</v>
      </c>
      <c r="B6" s="39" t="s">
        <v>285</v>
      </c>
      <c r="C6" s="39" t="s">
        <v>285</v>
      </c>
      <c r="D6" s="39">
        <v>89</v>
      </c>
      <c r="E6" s="39">
        <v>89</v>
      </c>
    </row>
    <row r="7" spans="1:5" x14ac:dyDescent="0.45">
      <c r="A7" s="38" t="s">
        <v>5</v>
      </c>
      <c r="B7" s="39" t="s">
        <v>285</v>
      </c>
      <c r="C7" s="39">
        <v>80</v>
      </c>
      <c r="D7" s="39" t="s">
        <v>285</v>
      </c>
      <c r="E7" s="39">
        <v>80</v>
      </c>
    </row>
    <row r="8" spans="1:5" x14ac:dyDescent="0.45">
      <c r="A8" s="38" t="s">
        <v>172</v>
      </c>
      <c r="B8" s="39" t="s">
        <v>285</v>
      </c>
      <c r="C8" s="39" t="s">
        <v>285</v>
      </c>
      <c r="D8" s="39">
        <v>70</v>
      </c>
      <c r="E8" s="39">
        <v>70</v>
      </c>
    </row>
    <row r="9" spans="1:5" x14ac:dyDescent="0.45">
      <c r="A9" s="38" t="s">
        <v>175</v>
      </c>
      <c r="B9" s="39">
        <v>93</v>
      </c>
      <c r="C9" s="39" t="s">
        <v>285</v>
      </c>
      <c r="D9" s="39" t="s">
        <v>285</v>
      </c>
      <c r="E9" s="39">
        <v>93</v>
      </c>
    </row>
    <row r="10" spans="1:5" x14ac:dyDescent="0.45">
      <c r="A10" s="38" t="s">
        <v>173</v>
      </c>
      <c r="B10" s="39">
        <v>81</v>
      </c>
      <c r="C10" s="39" t="s">
        <v>285</v>
      </c>
      <c r="D10" s="39" t="s">
        <v>285</v>
      </c>
      <c r="E10" s="39">
        <v>81</v>
      </c>
    </row>
    <row r="11" spans="1:5" x14ac:dyDescent="0.45">
      <c r="A11" s="38" t="s">
        <v>166</v>
      </c>
      <c r="B11" s="39" t="s">
        <v>285</v>
      </c>
      <c r="C11" s="39" t="s">
        <v>285</v>
      </c>
      <c r="D11" s="39">
        <v>92</v>
      </c>
      <c r="E11" s="39">
        <v>92</v>
      </c>
    </row>
    <row r="12" spans="1:5" x14ac:dyDescent="0.45">
      <c r="A12" s="38" t="s">
        <v>170</v>
      </c>
      <c r="B12" s="39">
        <v>92</v>
      </c>
      <c r="C12" s="39" t="s">
        <v>285</v>
      </c>
      <c r="D12" s="39" t="s">
        <v>285</v>
      </c>
      <c r="E12" s="39">
        <v>92</v>
      </c>
    </row>
    <row r="13" spans="1:5" x14ac:dyDescent="0.45">
      <c r="A13" s="38" t="s">
        <v>277</v>
      </c>
      <c r="B13" s="39">
        <v>266</v>
      </c>
      <c r="C13" s="39">
        <v>174</v>
      </c>
      <c r="D13" s="39">
        <v>251</v>
      </c>
      <c r="E13" s="39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topLeftCell="A2" workbookViewId="0">
      <selection activeCell="K32" sqref="K31:K32"/>
    </sheetView>
  </sheetViews>
  <sheetFormatPr defaultRowHeight="17" x14ac:dyDescent="0.45"/>
  <sheetData>
    <row r="1" spans="1:7" ht="21" x14ac:dyDescent="0.45">
      <c r="A1" s="14" t="s">
        <v>159</v>
      </c>
      <c r="B1" s="14"/>
      <c r="C1" s="14"/>
      <c r="D1" s="14"/>
      <c r="E1" s="14"/>
      <c r="F1" s="14"/>
      <c r="G1" s="14"/>
    </row>
    <row r="3" spans="1:7" x14ac:dyDescent="0.45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5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5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5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5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5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5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5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5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" x14ac:dyDescent="0.45"/>
  <cols>
    <col min="1" max="1" width="10.4140625" bestFit="1" customWidth="1"/>
    <col min="3" max="5" width="10.58203125" bestFit="1" customWidth="1"/>
    <col min="6" max="6" width="9.08203125" bestFit="1" customWidth="1"/>
    <col min="7" max="7" width="10.58203125" bestFit="1" customWidth="1"/>
  </cols>
  <sheetData>
    <row r="1" spans="1:7" ht="21" x14ac:dyDescent="0.45">
      <c r="A1" s="14" t="s">
        <v>176</v>
      </c>
      <c r="B1" s="14"/>
      <c r="C1" s="14"/>
      <c r="D1" s="14"/>
      <c r="E1" s="14"/>
      <c r="F1" s="14"/>
      <c r="G1" s="14"/>
    </row>
    <row r="3" spans="1:7" x14ac:dyDescent="0.45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5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5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5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5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5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5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5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5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5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5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5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5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송화정" comment="만든 사람 송화정 날짜 2025-06-06">
      <inputCells r="C16" val="0.7" numFmtId="9"/>
      <inputCells r="G16" val="0.11" numFmtId="9"/>
    </scenario>
    <scenario name="상여급/공제계비율인상" locked="1" count="2" user="송화정" comment="만든 사람 송화정 날짜 2025-06-06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화정 송</cp:lastModifiedBy>
  <dcterms:created xsi:type="dcterms:W3CDTF">2023-04-27T08:01:32Z</dcterms:created>
  <dcterms:modified xsi:type="dcterms:W3CDTF">2025-06-06T04:55:48Z</dcterms:modified>
</cp:coreProperties>
</file>