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컴활 1급 실기\01 엑셀\03 기본모의고사\"/>
    </mc:Choice>
  </mc:AlternateContent>
  <xr:revisionPtr revIDLastSave="0" documentId="13_ncr:1_{06B85F51-173C-4793-94F6-1FD3107A6A07}" xr6:coauthVersionLast="47" xr6:coauthVersionMax="47" xr10:uidLastSave="{00000000-0000-0000-0000-000000000000}"/>
  <bookViews>
    <workbookView xWindow="-96" yWindow="0" windowWidth="18432" windowHeight="12336" tabRatio="806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'분석작업-2'!$E$3:$E$20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2" l="1" a="1"/>
  <c r="H7" i="2" s="1"/>
  <c r="H8" i="2" a="1"/>
  <c r="H8" i="2" s="1"/>
  <c r="H9" i="2" a="1"/>
  <c r="H9" i="2" s="1"/>
  <c r="E7" i="2" a="1"/>
  <c r="E7" i="2" s="1"/>
  <c r="F7" i="2" a="1"/>
  <c r="F7" i="2" s="1"/>
  <c r="G7" i="2" a="1"/>
  <c r="G7" i="2"/>
  <c r="E8" i="2" a="1"/>
  <c r="E8" i="2"/>
  <c r="F8" i="2" a="1"/>
  <c r="F8" i="2" s="1"/>
  <c r="G8" i="2" a="1"/>
  <c r="G8" i="2" s="1"/>
  <c r="E9" i="2" a="1"/>
  <c r="E9" i="2"/>
  <c r="F9" i="2" a="1"/>
  <c r="F9" i="2" s="1"/>
  <c r="G9" i="2" a="1"/>
  <c r="G9" i="2" s="1"/>
  <c r="D8" i="2" a="1"/>
  <c r="D8" i="2" s="1"/>
  <c r="D9" i="2" a="1"/>
  <c r="D9" i="2"/>
  <c r="D7" i="2" a="1"/>
  <c r="D7" i="2" s="1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4" i="2" a="1"/>
  <c r="F14" i="2" s="1"/>
  <c r="F15" i="2" a="1"/>
  <c r="F15" i="2" s="1"/>
  <c r="F16" i="2" a="1"/>
  <c r="F16" i="2" s="1"/>
  <c r="F17" i="2" a="1"/>
  <c r="F17" i="2" s="1"/>
  <c r="F18" i="2" a="1"/>
  <c r="F18" i="2" s="1"/>
  <c r="F19" i="2" a="1"/>
  <c r="F19" i="2" s="1"/>
  <c r="F20" i="2" a="1"/>
  <c r="F20" i="2" s="1"/>
  <c r="F21" i="2" a="1"/>
  <c r="F21" i="2"/>
  <c r="F22" i="2" a="1"/>
  <c r="F22" i="2" s="1"/>
  <c r="F23" i="2" a="1"/>
  <c r="F23" i="2" s="1"/>
  <c r="F24" i="2" a="1"/>
  <c r="F24" i="2" s="1"/>
  <c r="F25" i="2" a="1"/>
  <c r="F25" i="2"/>
  <c r="F26" i="2" a="1"/>
  <c r="F26" i="2" s="1"/>
  <c r="F27" i="2" a="1"/>
  <c r="F27" i="2" s="1"/>
  <c r="F28" i="2" a="1"/>
  <c r="F28" i="2" s="1"/>
  <c r="F29" i="2" a="1"/>
  <c r="F29" i="2"/>
  <c r="F30" i="2" a="1"/>
  <c r="F30" i="2" s="1"/>
  <c r="F13" i="2" a="1"/>
  <c r="F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G35" i="2"/>
  <c r="G36" i="2"/>
  <c r="G37" i="2"/>
  <c r="G38" i="2"/>
  <c r="G39" i="2"/>
  <c r="G40" i="2"/>
  <c r="G34" i="2"/>
  <c r="C8" i="2" a="1"/>
  <c r="C8" i="2" s="1"/>
  <c r="C9" i="2" a="1"/>
  <c r="C9" i="2" s="1"/>
  <c r="C7" i="2" a="1"/>
  <c r="C7" i="2" s="1"/>
  <c r="A26" i="1"/>
  <c r="F6" i="8"/>
  <c r="F7" i="8"/>
  <c r="F8" i="8"/>
  <c r="F9" i="8"/>
  <c r="F10" i="8"/>
  <c r="F11" i="8"/>
  <c r="F12" i="8"/>
  <c r="F5" i="8"/>
  <c r="E35" i="2" a="1"/>
  <c r="E39" i="2" a="1"/>
  <c r="E40" i="2" a="1"/>
  <c r="E36" i="2" a="1"/>
  <c r="E37" i="2" a="1"/>
  <c r="E38" i="2" a="1"/>
  <c r="E34" i="2" a="1"/>
  <c r="E38" i="2" l="1"/>
  <c r="E37" i="2"/>
  <c r="E36" i="2"/>
  <c r="E40" i="2"/>
  <c r="E39" i="2"/>
  <c r="E35" i="2"/>
  <c r="E34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9C6A74-7B13-4678-B98B-CCB143A7C46C}" name="MS Access Database_Query" type="1" refreshedVersion="8" background="1">
    <dbPr connection="DSN=MS Access Database;DBQ=C:\컴활 1급 실기\01 엑셀\03 기본모의고사\가전판매내역.accdb;DefaultDir=C:\컴활 1급 실기\01 엑셀\03 기본모의고사;DriverId=25;FIL=MS Access;MaxBufferSize=2048;PageTimeout=5;" command="SELECT 제품.분류코드, 판매현황.주문시간, 판매현황.수량, 판매현황.판매금액_x000d__x000a_FROM `C:\컴활 1급 실기\01 엑셀\03 기본모의고사\가전판매내역.accdb`.제품 제품, `C:\컴활 1급 실기\01 엑셀\03 기본모의고사\가전판매내역.accdb`.판매현황 판매현황_x000d__x000a_WHERE 제품.모델명 = 판매현황.모델명"/>
  </connection>
  <connection id="2" xr16:uid="{74C28F71-BA90-440C-9D60-44460E78C625}" name="MS Access Database_Query1" type="1" refreshedVersion="8" background="1">
    <dbPr connection="DSN=MS Access Database;DBQ=C:\컴활 1급 실기\01 엑셀\03 기본모의고사\가전판매내역.accdb;DefaultDir=C:\컴활 1급 실기\01 엑셀\03 기본모의고사;DriverId=25;FIL=MS Access;MaxBufferSize=2048;PageTimeout=5;" command="SELECT 제품.제품명, 제품.분류코드, 판매현황.주문시간, 판매현황.수량, 판매현황.판매금액_x000d__x000a_FROM `C:\컴활 1급 실기\01 엑셀\03 기본모의고사\가전판매내역.accdb`.제품 제품, `C:\컴활 1급 실기\01 엑셀\03 기본모의고사\가전판매내역.accdb`.판매현황 판매현황_x000d__x000a_WHERE 제품.모델명 = 판매현황.모델명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<sst xmlns="http://schemas.openxmlformats.org/spreadsheetml/2006/main" count="368" uniqueCount="200">
  <si>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</si>
  <si>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</si>
  <si>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</si>
  <si>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</si>
  <si>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</si>
  <si>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</si>
  <si>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</si>
  <si>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</si>
  <si>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</si>
  <si>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</si>
  <si>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</si>
  <si>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</si>
  <si>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</si>
  <si>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</si>
  <si>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</si>
  <si>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</si>
  <si>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</si>
  <si>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</si>
  <si>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</si>
  <si>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</si>
  <si>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</si>
  <si>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</si>
  <si>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</si>
  <si>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</si>
  <si>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</si>
  <si>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</si>
  <si>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</si>
  <si>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</si>
  <si>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</si>
  <si>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</si>
  <si>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</si>
  <si>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</si>
  <si>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</si>
  <si>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</si>
  <si>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</si>
  <si>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</si>
  <si>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</si>
  <si>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</si>
  <si>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</si>
  <si>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</si>
  <si>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</si>
  <si>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</si>
  <si>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</si>
  <si>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</si>
  <si>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</si>
  <si>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</si>
  <si>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</si>
  <si>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</si>
  <si>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</si>
  <si>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</si>
  <si>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</si>
  <si>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</si>
  <si>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</si>
  <si>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</si>
  <si>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</si>
  <si>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</si>
  <si>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</si>
  <si>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</si>
  <si>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</si>
  <si>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</si>
  <si>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</si>
  <si>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</si>
  <si>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</si>
  <si>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</si>
  <si>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</si>
  <si>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</si>
  <si>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</si>
  <si>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</si>
  <si>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</si>
  <si>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</si>
  <si>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</si>
  <si>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</si>
  <si>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</si>
  <si>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</si>
  <si>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</si>
  <si>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</si>
  <si>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</si>
  <si>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</si>
  <si>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</si>
  <si>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</si>
  <si>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</si>
  <si>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</si>
  <si>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</si>
  <si>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</si>
  <si>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</si>
  <si>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</si>
  <si>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</si>
  <si>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</si>
  <si>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</si>
  <si>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</si>
  <si>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</si>
  <si>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</si>
  <si>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</si>
  <si>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</si>
  <si>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</si>
  <si>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</si>
  <si>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</si>
  <si>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</si>
  <si>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</si>
  <si>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</si>
  <si>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</si>
  <si>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</si>
  <si>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</si>
  <si>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</si>
  <si>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</si>
  <si>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</si>
  <si>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</si>
  <si>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</si>
  <si>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</si>
  <si>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</si>
  <si>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</si>
  <si>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</si>
  <si>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</si>
  <si>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</si>
  <si>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</si>
  <si>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</si>
  <si>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</si>
  <si>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</si>
  <si>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</si>
  <si>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</si>
  <si>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</si>
  <si>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</si>
  <si>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</si>
  <si>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</si>
  <si>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</si>
  <si>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</si>
  <si>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</si>
  <si>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</si>
  <si>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</si>
  <si>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</si>
  <si>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</si>
  <si>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</si>
  <si>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</si>
  <si>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</si>
  <si>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</si>
  <si>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</si>
  <si>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</si>
  <si>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</si>
  <si>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</si>
  <si>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</si>
  <si>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</si>
  <si>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</si>
  <si>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</si>
  <si>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</si>
  <si>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</si>
  <si>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</si>
  <si>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</si>
  <si>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</si>
  <si>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</si>
  <si>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</si>
  <si>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</si>
  <si>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</si>
  <si>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</si>
  <si>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</si>
  <si>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</si>
  <si>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</si>
  <si>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</si>
  <si>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</si>
  <si>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</si>
  <si>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</si>
  <si>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</si>
  <si>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</si>
  <si>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</si>
  <si>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</si>
  <si>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</si>
  <si>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</si>
  <si>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</si>
  <si>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</si>
  <si>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</si>
  <si>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</si>
  <si>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</si>
  <si>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</si>
  <si>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</si>
  <si>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</si>
  <si>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</si>
  <si>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</si>
  <si>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</si>
  <si>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</si>
  <si>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</si>
  <si>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</si>
  <si>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</si>
  <si>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</si>
  <si>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</si>
  <si>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분류코드</t>
  </si>
  <si>
    <t>주문시간</t>
  </si>
  <si>
    <t>주문시간2</t>
  </si>
  <si>
    <t>오전</t>
  </si>
  <si>
    <t>오후</t>
  </si>
  <si>
    <t>평균 : 판매금액</t>
  </si>
  <si>
    <t>다리미</t>
  </si>
  <si>
    <t>면도기</t>
  </si>
  <si>
    <t>전동치솔</t>
  </si>
  <si>
    <t>제품명</t>
  </si>
  <si>
    <t>값</t>
  </si>
  <si>
    <t>전체 평균 : 판매금액</t>
  </si>
  <si>
    <t>소형가전</t>
  </si>
  <si>
    <t>평균 : 수량</t>
  </si>
  <si>
    <t>전체 평균 : 수량</t>
  </si>
  <si>
    <t>*</t>
  </si>
  <si>
    <t>컴활1급실기합격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</si>
</sst>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E7-4801-B445-28212714BFB1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12</xdr:row>
      <xdr:rowOff>0</xdr:rowOff>
    </xdr:from>
    <xdr:to>
      <xdr:col>1</xdr:col>
      <xdr:colOff>388620</xdr:colOff>
      <xdr:row>14</xdr:row>
      <xdr:rowOff>7620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B3148F4-E1E4-9634-5C17-A1DBC1C4402B}"/>
            </a:ext>
          </a:extLst>
        </xdr:cNvPr>
        <xdr:cNvSpPr/>
      </xdr:nvSpPr>
      <xdr:spPr>
        <a:xfrm>
          <a:off x="7620" y="2750820"/>
          <a:ext cx="1051560" cy="4495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  <xdr:twoCellAnchor>
    <xdr:from>
      <xdr:col>1</xdr:col>
      <xdr:colOff>373380</xdr:colOff>
      <xdr:row>11</xdr:row>
      <xdr:rowOff>213360</xdr:rowOff>
    </xdr:from>
    <xdr:to>
      <xdr:col>3</xdr:col>
      <xdr:colOff>655320</xdr:colOff>
      <xdr:row>13</xdr:row>
      <xdr:rowOff>213360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57A50AE2-34B9-19CB-8206-5C06ED25A536}"/>
            </a:ext>
          </a:extLst>
        </xdr:cNvPr>
        <xdr:cNvSpPr/>
      </xdr:nvSpPr>
      <xdr:spPr>
        <a:xfrm>
          <a:off x="1043940" y="2743200"/>
          <a:ext cx="10744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411480</xdr:colOff>
          <xdr:row>2</xdr:row>
          <xdr:rowOff>99060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혜림" refreshedDate="45766.727537268518" backgroundQuery="1" createdVersion="8" refreshedVersion="8" minRefreshableVersion="3" recordCount="40" xr:uid="{1A2E9194-D2C6-444D-B977-F95D1613D86C}">
  <cacheSource type="external" connectionId="2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D8FDCF-E2C1-4CF9-A4A1-36F6CB03049C}" name="피벗 테이블2" cacheId="0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>
  <location ref="A3:F23" firstHeaderRow="1" firstDataRow="2" firstDataCol="3" rowPageCount="1" colPageCount="1"/>
  <pivotFields count="6"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2">
        <item n="오전" x="0"/>
        <item n="오후" x="1"/>
      </items>
    </pivotField>
  </pivotFields>
  <rowFields count="3">
    <field x="5"/>
    <field x="2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item="1" hier="-1"/>
  </pageFields>
  <dataFields count="2">
    <dataField name="평균 : 수량" fld="3" subtotal="average" baseField="2" baseItem="7"/>
    <dataField name="평균 : 판매금액" fld="4" subtotal="average" baseField="2" baseItem="0" numFmtId="4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workbookViewId="0">
      <selection activeCell="K11" sqref="K11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32" t="s">
        <v>1</v>
      </c>
      <c r="B2" s="32"/>
      <c r="C2" s="32"/>
      <c r="D2" s="32"/>
      <c r="E2" s="32"/>
      <c r="F2" s="32"/>
      <c r="G2" s="32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  AND(C4&gt;=3500000, C4&lt;=4000000), G4&gt;=AVERAGE($G$4:$G$23)  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ISEVEN(COLUMN($C4:$G4))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60" zoomScaleNormal="100" workbookViewId="0">
      <selection activeCell="B3" sqref="B3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5">
        <f>_xlfn.RANK.EQ(E5,$E$5:$E$12)</f>
        <v>6</v>
      </c>
      <c r="G5" s="26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5">
        <f t="shared" ref="F6:F12" si="1">_xlfn.RANK.EQ(E6,$E$5:$E$12)</f>
        <v>8</v>
      </c>
      <c r="G6" s="26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5">
        <f t="shared" si="1"/>
        <v>1</v>
      </c>
      <c r="G7" s="26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5">
        <f t="shared" si="1"/>
        <v>2</v>
      </c>
      <c r="G8" s="26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5">
        <f t="shared" si="1"/>
        <v>5</v>
      </c>
      <c r="G9" s="26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5">
        <f t="shared" si="1"/>
        <v>7</v>
      </c>
      <c r="G10" s="26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5">
        <f t="shared" si="1"/>
        <v>4</v>
      </c>
      <c r="G11" s="26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5">
        <f t="shared" si="1"/>
        <v>2</v>
      </c>
      <c r="G12" s="26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abSelected="1" zoomScaleNormal="100" workbookViewId="0">
      <selection activeCell="G34" sqref="G34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MEDIAN(IF($A$13:$A$30=A7,$D$13:$D$30))</f>
        <v>185</v>
      </c>
      <c r="D7" s="4">
        <f t="array" ref="D7">SUM(($A$13:$A$30=$A7)*(CHOOSE(WEEKDAY($B$13:$B$30,2),"월","화","수","목","금")=D$6))</f>
        <v>0</v>
      </c>
      <c r="E7" s="4">
        <f t="array" ref="E7">SUM(($A$13:$A$30=$A7)*(CHOOSE(WEEKDAY($B$13:$B$30,2),"월","화","수","목","금")=E$6))</f>
        <v>0</v>
      </c>
      <c r="F7" s="4">
        <f t="array" ref="F7">SUM(($A$13:$A$30=$A7)*(CHOOSE(WEEKDAY($B$13:$B$30,2),"월","화","수","목","금")=F$6))</f>
        <v>0</v>
      </c>
      <c r="G7" s="4">
        <f t="array" ref="G7">SUM(($A$13:$A$30=$A7)*(CHOOSE(WEEKDAY($B$13:$B$30,2),"월","화","수","목","금")=G$6))</f>
        <v>2</v>
      </c>
      <c r="H7" s="4">
        <f t="array" ref="H7">SUM(($A$13:$A$30=$A7)*(CHOOSE(WEEKDAY($B$13:$B$30,2),"월","화","수","목","금")=H$6))</f>
        <v>2</v>
      </c>
    </row>
    <row r="8" spans="1:8">
      <c r="A8" s="1" t="s">
        <v>52</v>
      </c>
      <c r="B8" s="6">
        <v>7.0000000000000007E-2</v>
      </c>
      <c r="C8" s="1">
        <f t="array" ref="C8">MEDIAN(IF($A$13:$A$30=A8,$D$13:$D$30))</f>
        <v>175</v>
      </c>
      <c r="D8" s="4">
        <f t="array" ref="D8">SUM(($A$13:$A$30=$A8)*(CHOOSE(WEEKDAY($B$13:$B$30,2),"월","화","수","목","금")=D$6))</f>
        <v>0</v>
      </c>
      <c r="E8" s="4">
        <f t="array" ref="E8">SUM(($A$13:$A$30=$A8)*(CHOOSE(WEEKDAY($B$13:$B$30,2),"월","화","수","목","금")=E$6))</f>
        <v>1</v>
      </c>
      <c r="F8" s="4">
        <f t="array" ref="F8">SUM(($A$13:$A$30=$A8)*(CHOOSE(WEEKDAY($B$13:$B$30,2),"월","화","수","목","금")=F$6))</f>
        <v>1</v>
      </c>
      <c r="G8" s="4">
        <f t="array" ref="G8">SUM(($A$13:$A$30=$A8)*(CHOOSE(WEEKDAY($B$13:$B$30,2),"월","화","수","목","금")=G$6))</f>
        <v>3</v>
      </c>
      <c r="H8" s="4">
        <f t="array" ref="H8">SUM(($A$13:$A$30=$A8)*(CHOOSE(WEEKDAY($B$13:$B$30,2),"월","화","수","목","금")=H$6))</f>
        <v>1</v>
      </c>
    </row>
    <row r="9" spans="1:8">
      <c r="A9" s="1" t="s">
        <v>53</v>
      </c>
      <c r="B9" s="6">
        <v>0.1</v>
      </c>
      <c r="C9" s="1">
        <f t="array" ref="C9">MEDIAN(IF($A$13:$A$30=A9,$D$13:$D$30))</f>
        <v>165</v>
      </c>
      <c r="D9" s="4">
        <f t="array" ref="D9">SUM(($A$13:$A$30=$A9)*(CHOOSE(WEEKDAY($B$13:$B$30,2),"월","화","수","목","금")=D$6))</f>
        <v>1</v>
      </c>
      <c r="E9" s="4">
        <f t="array" ref="E9">SUM(($A$13:$A$30=$A9)*(CHOOSE(WEEKDAY($B$13:$B$30,2),"월","화","수","목","금")=E$6))</f>
        <v>3</v>
      </c>
      <c r="F9" s="4">
        <f t="array" ref="F9">SUM(($A$13:$A$30=$A9)*(CHOOSE(WEEKDAY($B$13:$B$30,2),"월","화","수","목","금")=F$6))</f>
        <v>1</v>
      </c>
      <c r="G9" s="4">
        <f t="array" ref="G9">SUM(($A$13:$A$30=$A9)*(CHOOSE(WEEKDAY($B$13:$B$30,2),"월","화","수","목","금")=G$6))</f>
        <v>1</v>
      </c>
      <c r="H9" s="4">
        <f t="array" ref="H9">SUM(($A$13:$A$30=$A9)*(CHOOSE(WEEKDAY($B$13:$B$30,2),"월","화","수","목","금")=H$6))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HLOOKUP(C13,$B$2:$G$3,2,FALSE)*IF(D13&lt;=100,1.1,1)</f>
        <v>15</v>
      </c>
      <c r="F13" s="9">
        <f t="array" ref="F13">D13:D30*E13:E30</f>
        <v>3075</v>
      </c>
      <c r="G13" s="10">
        <f>F13*(1-(VLOOKUP(A13,$A$7:$B$9,2,FALSE)))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HLOOKUP(C14,$B$2:$G$3,2,FALSE)*IF(D14&lt;=100,1.1,1)</f>
        <v>192.50000000000003</v>
      </c>
      <c r="F14" s="9">
        <f t="array" ref="F14">D14:D31*E14:E31</f>
        <v>19250.000000000004</v>
      </c>
      <c r="G14" s="10">
        <f t="shared" ref="G14:G30" si="1">F14*(1-(VLOOKUP(A14,$A$7:$B$9,2,FALSE)))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f t="array" ref="F15">D15:D32*E15:E32</f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f t="array" ref="F16">D16:D33*E16:E33</f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f t="array" ref="F17">D17:D34*E17:E34</f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f t="array" ref="F18">D18:D35*E18:E35</f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f t="array" ref="F19">D19:D36*E19:E36</f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f t="array" ref="F20">D20:D37*E20:E37</f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f t="array" ref="F21">D21:D38*E21:E38</f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f t="array" ref="F22">D22:D39*E22:E39</f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f t="array" ref="F23">D23:D40*E23:E40</f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f t="array" ref="F24">D24:D41*E24:E41</f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f t="array" ref="F25">D25:D42*E25:E42</f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f t="array" ref="F26">D26:D43*E26:E43</f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f t="array" ref="F27">D27:D44*E27:E44</f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f t="array" ref="F28">D28:D45*E28:E45</f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f t="array" ref="F29">D29:D46*E29:E46</f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f t="array" ref="F30">D30:D47*E30:E47</f>
        <v>3900</v>
      </c>
      <c r="G30" s="10">
        <f t="shared" si="1"/>
        <v>3626.9999999999995</v>
      </c>
    </row>
    <row r="32" spans="1:7">
      <c r="A32" t="s">
        <v>59</v>
      </c>
      <c r="B32" s="33" t="s">
        <v>60</v>
      </c>
      <c r="C32" s="33"/>
      <c r="D32" s="33"/>
      <c r="E32" s="33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  AND(C34&gt;=700,D34&gt;=700,F34&gt;=600,AVERAGE(C34:D34)&gt;=700), "보너스", 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  AND(C35&gt;=700,D35&gt;=700,F35&gt;=600,AVERAGE(C35:D35)&gt;=700), "보너스", 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topLeftCell="A4" workbookViewId="0">
      <selection activeCell="G23" sqref="G23"/>
    </sheetView>
  </sheetViews>
  <sheetFormatPr defaultRowHeight="17.399999999999999"/>
  <cols>
    <col min="1" max="1" width="18.796875" bestFit="1" customWidth="1"/>
    <col min="2" max="2" width="11.8984375" bestFit="1" customWidth="1"/>
    <col min="3" max="3" width="14.09765625" bestFit="1" customWidth="1"/>
    <col min="4" max="4" width="12.5" bestFit="1" customWidth="1"/>
    <col min="5" max="6" width="10.8984375" bestFit="1" customWidth="1"/>
    <col min="7" max="9" width="12.5" bestFit="1" customWidth="1"/>
    <col min="10" max="12" width="10.8984375" bestFit="1" customWidth="1"/>
    <col min="13" max="13" width="12.5" bestFit="1" customWidth="1"/>
    <col min="14" max="14" width="10.8984375" bestFit="1" customWidth="1"/>
    <col min="15" max="15" width="12.19921875" bestFit="1" customWidth="1"/>
    <col min="16" max="16" width="10.8984375" bestFit="1" customWidth="1"/>
    <col min="17" max="18" width="12.5" bestFit="1" customWidth="1"/>
    <col min="19" max="30" width="14.19921875" bestFit="1" customWidth="1"/>
    <col min="31" max="31" width="14.8984375" bestFit="1" customWidth="1"/>
    <col min="32" max="33" width="18.796875" bestFit="1" customWidth="1"/>
  </cols>
  <sheetData>
    <row r="1" spans="1:6">
      <c r="A1" s="27" t="s">
        <v>183</v>
      </c>
      <c r="B1" t="s">
        <v>195</v>
      </c>
    </row>
    <row r="3" spans="1:6">
      <c r="A3" s="24"/>
      <c r="B3" s="24"/>
      <c r="C3" s="24"/>
      <c r="D3" s="29" t="s">
        <v>192</v>
      </c>
      <c r="E3" s="24"/>
      <c r="F3" s="24"/>
    </row>
    <row r="4" spans="1:6">
      <c r="A4" s="29" t="s">
        <v>185</v>
      </c>
      <c r="B4" s="29" t="s">
        <v>184</v>
      </c>
      <c r="C4" s="29" t="s">
        <v>193</v>
      </c>
      <c r="D4" s="31" t="s">
        <v>189</v>
      </c>
      <c r="E4" s="31" t="s">
        <v>190</v>
      </c>
      <c r="F4" s="31" t="s">
        <v>191</v>
      </c>
    </row>
    <row r="5" spans="1:6">
      <c r="A5" s="24" t="s">
        <v>186</v>
      </c>
      <c r="B5" s="24"/>
      <c r="C5" s="24"/>
    </row>
    <row r="6" spans="1:6">
      <c r="A6" s="24"/>
      <c r="B6" s="30">
        <v>0.46180555555555558</v>
      </c>
      <c r="C6" s="24"/>
    </row>
    <row r="7" spans="1:6">
      <c r="A7" s="24"/>
      <c r="B7" s="24"/>
      <c r="C7" s="24" t="s">
        <v>196</v>
      </c>
      <c r="D7" t="s">
        <v>198</v>
      </c>
      <c r="E7" t="s">
        <v>198</v>
      </c>
      <c r="F7">
        <v>6</v>
      </c>
    </row>
    <row r="8" spans="1:6">
      <c r="A8" s="24"/>
      <c r="B8" s="24"/>
      <c r="C8" s="24" t="s">
        <v>188</v>
      </c>
      <c r="D8" s="28" t="s">
        <v>198</v>
      </c>
      <c r="E8" s="28" t="s">
        <v>198</v>
      </c>
      <c r="F8" s="28">
        <v>460000</v>
      </c>
    </row>
    <row r="9" spans="1:6">
      <c r="A9" s="24"/>
      <c r="B9" s="30">
        <v>0.47152777777777777</v>
      </c>
      <c r="C9" s="24"/>
    </row>
    <row r="10" spans="1:6">
      <c r="A10" s="24"/>
      <c r="B10" s="24"/>
      <c r="C10" s="24" t="s">
        <v>196</v>
      </c>
      <c r="D10" t="s">
        <v>198</v>
      </c>
      <c r="E10" t="s">
        <v>198</v>
      </c>
      <c r="F10">
        <v>2</v>
      </c>
    </row>
    <row r="11" spans="1:6">
      <c r="A11" s="24"/>
      <c r="B11" s="24"/>
      <c r="C11" s="24" t="s">
        <v>188</v>
      </c>
      <c r="D11" s="28" t="s">
        <v>198</v>
      </c>
      <c r="E11" s="28" t="s">
        <v>198</v>
      </c>
      <c r="F11" s="28">
        <v>300000</v>
      </c>
    </row>
    <row r="12" spans="1:6">
      <c r="A12" s="24" t="s">
        <v>187</v>
      </c>
      <c r="B12" s="24"/>
      <c r="C12" s="24"/>
    </row>
    <row r="13" spans="1:6">
      <c r="A13" s="24"/>
      <c r="B13" s="30">
        <v>0.54513888888888884</v>
      </c>
      <c r="C13" s="24"/>
    </row>
    <row r="14" spans="1:6">
      <c r="A14" s="24"/>
      <c r="B14" s="24"/>
      <c r="C14" s="24" t="s">
        <v>196</v>
      </c>
      <c r="D14">
        <v>1</v>
      </c>
      <c r="E14" t="s">
        <v>198</v>
      </c>
      <c r="F14" t="s">
        <v>198</v>
      </c>
    </row>
    <row r="15" spans="1:6">
      <c r="A15" s="24"/>
      <c r="B15" s="24"/>
      <c r="C15" s="24" t="s">
        <v>188</v>
      </c>
      <c r="D15" s="28">
        <v>2560000</v>
      </c>
      <c r="E15" s="28" t="s">
        <v>198</v>
      </c>
      <c r="F15" s="28" t="s">
        <v>198</v>
      </c>
    </row>
    <row r="16" spans="1:6">
      <c r="A16" s="24"/>
      <c r="B16" s="30">
        <v>0.63888888888888884</v>
      </c>
      <c r="C16" s="24"/>
    </row>
    <row r="17" spans="1:6">
      <c r="A17" s="24"/>
      <c r="B17" s="24"/>
      <c r="C17" s="24" t="s">
        <v>196</v>
      </c>
      <c r="D17" t="s">
        <v>198</v>
      </c>
      <c r="E17">
        <v>12</v>
      </c>
      <c r="F17" t="s">
        <v>198</v>
      </c>
    </row>
    <row r="18" spans="1:6">
      <c r="A18" s="24"/>
      <c r="B18" s="24"/>
      <c r="C18" s="24" t="s">
        <v>188</v>
      </c>
      <c r="D18" s="28" t="s">
        <v>198</v>
      </c>
      <c r="E18" s="28">
        <v>585000</v>
      </c>
      <c r="F18" s="28" t="s">
        <v>198</v>
      </c>
    </row>
    <row r="19" spans="1:6">
      <c r="A19" s="24"/>
      <c r="B19" s="30">
        <v>0.6743055555555556</v>
      </c>
      <c r="C19" s="24"/>
    </row>
    <row r="20" spans="1:6">
      <c r="A20" s="24"/>
      <c r="B20" s="24"/>
      <c r="C20" s="24" t="s">
        <v>196</v>
      </c>
      <c r="D20" t="s">
        <v>198</v>
      </c>
      <c r="E20">
        <v>8</v>
      </c>
      <c r="F20" t="s">
        <v>198</v>
      </c>
    </row>
    <row r="21" spans="1:6">
      <c r="A21" s="24"/>
      <c r="B21" s="24"/>
      <c r="C21" s="24" t="s">
        <v>188</v>
      </c>
      <c r="D21" s="28" t="s">
        <v>198</v>
      </c>
      <c r="E21" s="28">
        <v>588000</v>
      </c>
      <c r="F21" s="28" t="s">
        <v>198</v>
      </c>
    </row>
    <row r="22" spans="1:6">
      <c r="A22" s="24" t="s">
        <v>197</v>
      </c>
      <c r="B22" s="24"/>
      <c r="C22" s="24"/>
      <c r="D22">
        <v>1</v>
      </c>
      <c r="E22">
        <v>10</v>
      </c>
      <c r="F22">
        <v>4</v>
      </c>
    </row>
    <row r="23" spans="1:6">
      <c r="A23" s="24" t="s">
        <v>194</v>
      </c>
      <c r="B23" s="24"/>
      <c r="C23" s="24"/>
      <c r="D23" s="28">
        <v>2560000</v>
      </c>
      <c r="E23" s="28">
        <v>586500</v>
      </c>
      <c r="F23" s="28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E3" sqref="E3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E3:E20" xr:uid="{DF116115-0121-471D-8F72-6B9E2FD83D8B}">
    <filterColumn colId="0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opLeftCell="A7" workbookViewId="0">
      <selection activeCell="J23" sqref="J23"/>
    </sheetView>
  </sheetViews>
  <sheetFormatPr defaultRowHeight="17.399999999999999"/>
  <cols>
    <col min="1" max="1" width="2" customWidth="1"/>
  </cols>
  <sheetData>
    <row r="1" spans="2:7">
      <c r="B1" s="34" t="s">
        <v>113</v>
      </c>
      <c r="C1" s="34"/>
      <c r="D1" s="34"/>
      <c r="E1" s="34"/>
      <c r="F1" s="34"/>
      <c r="G1" s="34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J11" sqref="J11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35" t="s">
        <v>127</v>
      </c>
      <c r="B1" s="35"/>
      <c r="C1" s="35"/>
      <c r="D1" s="35"/>
      <c r="E1" s="35"/>
      <c r="F1" s="35"/>
      <c r="G1" s="35"/>
      <c r="H1" s="35"/>
      <c r="I1" s="35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1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1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1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1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1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1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1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1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1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workbookViewId="0"/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45299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45299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45299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  <row r="20" spans="6:6">
      <c r="F20" t="s">
        <v>199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411480</xdr:colOff>
                <xdr:row>2</xdr:row>
                <xdr:rowOff>99060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김혜림/도시행정학과</cp:lastModifiedBy>
  <dcterms:created xsi:type="dcterms:W3CDTF">2023-05-11T11:47:16Z</dcterms:created>
  <dcterms:modified xsi:type="dcterms:W3CDTF">2025-04-19T15:09:10Z</dcterms:modified>
</cp:coreProperties>
</file>