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_update_20250108\01 엑셀\03 기본모의고사\"/>
    </mc:Choice>
  </mc:AlternateContent>
  <xr:revisionPtr revIDLastSave="0" documentId="13_ncr:1_{060C5381-4C8E-42DB-8D7A-27B63DFA9A6D}" xr6:coauthVersionLast="47" xr6:coauthVersionMax="47" xr10:uidLastSave="{00000000-0000-0000-0000-000000000000}"/>
  <bookViews>
    <workbookView xWindow="-120" yWindow="-120" windowWidth="29040" windowHeight="15840" tabRatio="806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1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E36" i="2" a="1"/>
  <c r="E39" i="2" a="1"/>
  <c r="E38" i="2" a="1"/>
  <c r="E37" i="2" a="1"/>
  <c r="E40" i="2" a="1"/>
  <c r="E35" i="2" a="1"/>
  <c r="E34" i="2" a="1"/>
  <c r="E35" i="2" l="1"/>
  <c r="E40" i="2"/>
  <c r="E37" i="2"/>
  <c r="E38" i="2"/>
  <c r="E39" i="2"/>
  <c r="E36" i="2"/>
  <c r="E34" i="2"/>
  <c r="E7" i="2" a="1"/>
  <c r="E7" i="2" s="1"/>
  <c r="F7" i="2" a="1"/>
  <c r="F7" i="2"/>
  <c r="G7" i="2" a="1"/>
  <c r="G7" i="2"/>
  <c r="H7" i="2" a="1"/>
  <c r="H7" i="2" s="1"/>
  <c r="E8" i="2" a="1"/>
  <c r="E8" i="2"/>
  <c r="F8" i="2" a="1"/>
  <c r="F8" i="2"/>
  <c r="G8" i="2" a="1"/>
  <c r="G8" i="2" s="1"/>
  <c r="H8" i="2" a="1"/>
  <c r="H8" i="2"/>
  <c r="E9" i="2" a="1"/>
  <c r="E9" i="2"/>
  <c r="F9" i="2" a="1"/>
  <c r="F9" i="2" s="1"/>
  <c r="G9" i="2" a="1"/>
  <c r="G9" i="2" s="1"/>
  <c r="H9" i="2" a="1"/>
  <c r="H9" i="2"/>
  <c r="D8" i="2" a="1"/>
  <c r="D8" i="2" s="1"/>
  <c r="D9" i="2" a="1"/>
  <c r="D9" i="2" s="1"/>
  <c r="D7" i="2" a="1"/>
  <c r="D7" i="2" s="1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F14" i="2" a="1"/>
  <c r="F14" i="2"/>
  <c r="F15" i="2" a="1"/>
  <c r="F15" i="2"/>
  <c r="F16" i="2" a="1"/>
  <c r="F16" i="2" s="1"/>
  <c r="F17" i="2" a="1"/>
  <c r="F17" i="2"/>
  <c r="F18" i="2" a="1"/>
  <c r="F18" i="2"/>
  <c r="F19" i="2" a="1"/>
  <c r="F19" i="2" s="1"/>
  <c r="F20" i="2" a="1"/>
  <c r="F20" i="2"/>
  <c r="F21" i="2" a="1"/>
  <c r="F21" i="2"/>
  <c r="F22" i="2" a="1"/>
  <c r="F22" i="2" s="1"/>
  <c r="F23" i="2" a="1"/>
  <c r="F23" i="2"/>
  <c r="F24" i="2" a="1"/>
  <c r="F24" i="2"/>
  <c r="F25" i="2" a="1"/>
  <c r="F25" i="2" s="1"/>
  <c r="F26" i="2" a="1"/>
  <c r="F26" i="2"/>
  <c r="F27" i="2" a="1"/>
  <c r="F27" i="2"/>
  <c r="F28" i="2" a="1"/>
  <c r="F28" i="2" s="1"/>
  <c r="F29" i="2" a="1"/>
  <c r="F29" i="2"/>
  <c r="F30" i="2" a="1"/>
  <c r="F30" i="2"/>
  <c r="F13" i="2" a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D5" i="1" l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154EC13-B4CE-49E7-9132-1A0F1C41C6FF}" name="MS Access Database_Query" type="1" refreshedVersion="8" background="1">
    <dbPr connection="DSN=MS Access Database;DBQ=C:\길벗컴활1급_update_20250108\01 엑셀\03 기본모의고사\가전판매내역.accdb;DefaultDir=C:\길벗컴활1급_update_20250108\01 엑셀\03 기본모의고사;DriverId=25;FIL=MS Access;MaxBufferSize=2048;PageTimeout=5;" command="SELECT 제품.제품명, 제품.분류코드, 판매현황.주문시간, 판매현황.수량, 판매현황.판매금액_x000d__x000a_FROM 제품 제품, 판매현황 판매현황_x000d__x000a_WHERE 제품.모델명 = 판매현황.모델명"/>
  </connection>
  <connection id="2" xr16:uid="{368589C0-9297-4C62-AB18-B8BF161C91FC}" name="MS Access Database_Query1" type="1" refreshedVersion="8" background="1">
    <dbPr connection="DSN=MS Access Database;DBQ=C:\길벗컴활1급_update_20250108\01 엑셀\03 기본모의고사\가전판매내역.accdb;DefaultDir=C:\길벗컴활1급_update_20250108\01 엑셀\03 기본모의고사;DriverId=25;FIL=MS Access;MaxBufferSize=2048;PageTimeout=5;" command="SELECT 제품.제품명, 제품.분류코드, 판매현황.주문시간, 판매현황.수량, 판매현황.판매금액_x000d__x000a_FROM 제품 제품, 판매현황 판매현황_x000d__x000a_WHERE 제품.모델명 = 판매현황.모델명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<sst xmlns="http://schemas.openxmlformats.org/spreadsheetml/2006/main" count="367" uniqueCount="199">
  <si>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</si>
  <si>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</si>
  <si>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</si>
  <si>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</si>
  <si>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</si>
  <si>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</si>
  <si>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</si>
  <si>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</si>
  <si>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</si>
  <si>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</si>
  <si>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</si>
  <si>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</si>
  <si>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</si>
  <si>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</si>
  <si>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</si>
  <si>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</si>
  <si>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</si>
  <si>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</si>
  <si>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</si>
  <si>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</si>
  <si>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</si>
  <si>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</si>
  <si>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</si>
  <si>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</si>
  <si>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</si>
  <si>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</si>
  <si>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</si>
  <si>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</si>
  <si>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</si>
  <si>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</si>
  <si>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</si>
  <si>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</si>
  <si>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</si>
  <si>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</si>
  <si>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</si>
  <si>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</si>
  <si>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</si>
  <si>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</si>
  <si>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</si>
  <si>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</si>
  <si>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</si>
  <si>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</si>
  <si>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</si>
  <si>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</si>
  <si>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</si>
  <si>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</si>
  <si>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</si>
  <si>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</si>
  <si>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</si>
  <si>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</si>
  <si>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</si>
  <si>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</si>
  <si>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</si>
  <si>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</si>
  <si>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</si>
  <si>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</si>
  <si>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</si>
  <si>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</si>
  <si>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</si>
  <si>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</si>
  <si>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</si>
  <si>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</si>
  <si>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</si>
  <si>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</si>
  <si>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</si>
  <si>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</si>
  <si>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</si>
  <si>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</si>
  <si>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</si>
  <si>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</si>
  <si>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</si>
  <si>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</si>
  <si>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</si>
  <si>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</si>
  <si>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</si>
  <si>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</si>
  <si>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</si>
  <si>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</si>
  <si>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</si>
  <si>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</si>
  <si>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</si>
  <si>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</si>
  <si>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</si>
  <si>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</si>
  <si>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</si>
  <si>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</si>
  <si>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</si>
  <si>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</si>
  <si>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</si>
  <si>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</si>
  <si>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</si>
  <si>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</si>
  <si>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</si>
  <si>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</si>
  <si>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</si>
  <si>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</si>
  <si>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</si>
  <si>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</si>
  <si>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</si>
  <si>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</si>
  <si>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</si>
  <si>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</si>
  <si>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</si>
  <si>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</si>
  <si>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</si>
  <si>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</si>
  <si>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</si>
  <si>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</si>
  <si>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</si>
  <si>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</si>
  <si>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</si>
  <si>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</si>
  <si>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</si>
  <si>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</si>
  <si>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</si>
  <si>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</si>
  <si>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</si>
  <si>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</si>
  <si>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</si>
  <si>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</si>
  <si>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</si>
  <si>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</si>
  <si>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</si>
  <si>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</si>
  <si>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</si>
  <si>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</si>
  <si>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</si>
  <si>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</si>
  <si>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</si>
  <si>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</si>
  <si>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</si>
  <si>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</si>
  <si>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</si>
  <si>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</si>
  <si>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</si>
  <si>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</si>
  <si>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</si>
  <si>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</si>
  <si>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</si>
  <si>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</si>
  <si>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</si>
  <si>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</si>
  <si>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</si>
  <si>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</si>
  <si>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</si>
  <si>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</si>
  <si>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</si>
  <si>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</si>
  <si>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</si>
  <si>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</si>
  <si>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</si>
  <si>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</si>
  <si>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</si>
  <si>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</si>
  <si>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</si>
  <si>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</si>
  <si>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</si>
  <si>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</si>
  <si>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</si>
  <si>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</si>
  <si>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</si>
  <si>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</si>
  <si>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</si>
  <si>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</si>
  <si>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</si>
  <si>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</si>
  <si>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</si>
  <si>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</si>
  <si>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</si>
  <si>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</si>
  <si>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</si>
  <si>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</si>
  <si>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</si>
  <si>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</si>
  <si>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</si>
  <si>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</si>
  <si>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</si>
  <si>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</si>
  <si>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</si>
  <si>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</si>
  <si>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</si>
  <si>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</si>
  <si>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</si>
  <si>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제품명</t>
  </si>
  <si>
    <t>분류코드</t>
  </si>
  <si>
    <t>다리미</t>
  </si>
  <si>
    <t>면도기</t>
  </si>
  <si>
    <t>전동치솔</t>
  </si>
  <si>
    <t>평균 : 수량</t>
  </si>
  <si>
    <t>전체 평균 : 수량</t>
  </si>
  <si>
    <t>평균 : 판매금액</t>
  </si>
  <si>
    <t>전체 평균 : 판매금액</t>
  </si>
  <si>
    <t>주문시간</t>
  </si>
  <si>
    <t>값</t>
  </si>
  <si>
    <t>주문시간2</t>
  </si>
  <si>
    <t>오전</t>
  </si>
  <si>
    <t>오후</t>
  </si>
  <si>
    <t>소형가전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</si>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</sst>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780-4424-AE7C-8B3790A745CC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2</xdr:col>
      <xdr:colOff>0</xdr:colOff>
      <xdr:row>14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EA5DFF7E-76D6-303F-0155-7AE3B06D90D6}"/>
            </a:ext>
          </a:extLst>
        </xdr:cNvPr>
        <xdr:cNvSpPr/>
      </xdr:nvSpPr>
      <xdr:spPr>
        <a:xfrm>
          <a:off x="0" y="2638425"/>
          <a:ext cx="10858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E886A1C8-33FB-1E24-514B-15E6F1064446}"/>
            </a:ext>
          </a:extLst>
        </xdr:cNvPr>
        <xdr:cNvSpPr/>
      </xdr:nvSpPr>
      <xdr:spPr>
        <a:xfrm>
          <a:off x="1085850" y="2638425"/>
          <a:ext cx="10858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0</xdr:row>
          <xdr:rowOff>219075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41554" refreshedDate="45764.817157291669" backgroundQuery="1" createdVersion="8" refreshedVersion="8" minRefreshableVersion="3" recordCount="40" xr:uid="{61DB084B-B7BD-4BB6-8FD9-F731038EBA7E}">
  <cacheSource type="external" connectionId="2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E616BC-DE2F-4BF6-9F98-BCDC25922367}" name="피벗 테이블2" cacheId="18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>
  <location ref="A3:F23" firstHeaderRow="1" firstDataRow="2" firstDataCol="3" rowPageCount="1" colPageCount="1"/>
  <pivotFields count="6"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3">
    <field x="5"/>
    <field x="2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item="1" hier="-1"/>
  </pageFields>
  <dataFields count="2">
    <dataField name="평균 : 수량" fld="3" subtotal="average" baseField="0" baseItem="0"/>
    <dataField name="평균 : 판매금액" fld="4" subtotal="average" baseField="5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workbookViewId="0">
      <selection activeCell="D3" sqref="D3:G23"/>
    </sheetView>
  </sheetViews>
  <sheetFormatPr defaultRowHeight="16.5"/>
  <cols>
    <col min="2" max="2" width="5.75" customWidth="1"/>
    <col min="3" max="7" width="10.875" bestFit="1" customWidth="1"/>
    <col min="8" max="8" width="9.125" bestFit="1" customWidth="1"/>
    <col min="9" max="9" width="9.375" bestFit="1" customWidth="1"/>
  </cols>
  <sheetData>
    <row r="1" spans="1:7">
      <c r="A1" t="s">
        <v>0</v>
      </c>
    </row>
    <row r="2" spans="1:7" ht="20.25">
      <c r="A2" s="32" t="s">
        <v>1</v>
      </c>
      <c r="B2" s="32"/>
      <c r="C2" s="32"/>
      <c r="D2" s="32"/>
      <c r="E2" s="32"/>
      <c r="F2" s="32"/>
      <c r="G2" s="32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OR(AND($C4&gt;=3500000,$C4&lt;=4000000),$G4&gt;=AVERAGE($G$4:$G$23))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160" zoomScaleNormal="100" zoomScaleSheetLayoutView="160" workbookViewId="0">
      <selection activeCell="I8" sqref="I8"/>
    </sheetView>
  </sheetViews>
  <sheetFormatPr defaultRowHeight="16.5"/>
  <cols>
    <col min="4" max="4" width="13" customWidth="1"/>
    <col min="5" max="5" width="10.8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5">
        <f>_xlfn.RANK.EQ(E5,$E$5:$E$12)</f>
        <v>6</v>
      </c>
      <c r="G5" s="26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5">
        <f t="shared" ref="F6:F12" si="1">_xlfn.RANK.EQ(E6,$E$5:$E$12)</f>
        <v>8</v>
      </c>
      <c r="G6" s="26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5">
        <f t="shared" si="1"/>
        <v>1</v>
      </c>
      <c r="G7" s="26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5">
        <f t="shared" si="1"/>
        <v>2</v>
      </c>
      <c r="G8" s="26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5">
        <f t="shared" si="1"/>
        <v>5</v>
      </c>
      <c r="G9" s="26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5">
        <f t="shared" si="1"/>
        <v>7</v>
      </c>
      <c r="G10" s="26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5">
        <f t="shared" si="1"/>
        <v>4</v>
      </c>
      <c r="G11" s="26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5">
        <f t="shared" si="1"/>
        <v>2</v>
      </c>
      <c r="G12" s="26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abSelected="1" topLeftCell="A16" zoomScaleNormal="100" workbookViewId="0">
      <selection activeCell="H39" sqref="H39"/>
    </sheetView>
  </sheetViews>
  <sheetFormatPr defaultRowHeight="16.5"/>
  <cols>
    <col min="1" max="1" width="12.125" customWidth="1"/>
    <col min="2" max="2" width="15.875" customWidth="1"/>
    <col min="3" max="3" width="13.5" customWidth="1"/>
    <col min="5" max="5" width="13" customWidth="1"/>
    <col min="6" max="6" width="12.25" customWidth="1"/>
    <col min="7" max="7" width="15" customWidth="1"/>
    <col min="8" max="8" width="14.8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MEDIAN(IF($A$13:$A$30=A7,$D$13:$D$30))</f>
        <v>185</v>
      </c>
      <c r="D7" s="4">
        <f t="array" ref="D7">SUM(($A$13:$A$30=$A7)*(CHOOSE(WEEKDAY($B$13:$B$30,2),"월","화","수","목","금")=D$6))</f>
        <v>0</v>
      </c>
      <c r="E7" s="4">
        <f t="array" ref="E7">SUM(($A$13:$A$30=$A7)*(CHOOSE(WEEKDAY($B$13:$B$30,2),"월","화","수","목","금")=E$6))</f>
        <v>0</v>
      </c>
      <c r="F7" s="4">
        <f t="array" ref="F7">SUM(($A$13:$A$30=$A7)*(CHOOSE(WEEKDAY($B$13:$B$30,2),"월","화","수","목","금")=F$6))</f>
        <v>0</v>
      </c>
      <c r="G7" s="4">
        <f t="array" ref="G7">SUM(($A$13:$A$30=$A7)*(CHOOSE(WEEKDAY($B$13:$B$30,2),"월","화","수","목","금")=G$6))</f>
        <v>2</v>
      </c>
      <c r="H7" s="4">
        <f t="array" ref="H7">SUM(($A$13:$A$30=$A7)*(CHOOSE(WEEKDAY($B$13:$B$30,2),"월","화","수","목","금")=H$6))</f>
        <v>2</v>
      </c>
    </row>
    <row r="8" spans="1:8">
      <c r="A8" s="1" t="s">
        <v>52</v>
      </c>
      <c r="B8" s="6">
        <v>7.0000000000000007E-2</v>
      </c>
      <c r="C8" s="1">
        <f t="array" ref="C8">MEDIAN(IF($A$13:$A$30=A8,$D$13:$D$30))</f>
        <v>175</v>
      </c>
      <c r="D8" s="4">
        <f t="array" ref="D8">SUM(($A$13:$A$30=$A8)*(CHOOSE(WEEKDAY($B$13:$B$30,2),"월","화","수","목","금")=D$6))</f>
        <v>0</v>
      </c>
      <c r="E8" s="4">
        <f t="array" ref="E8">SUM(($A$13:$A$30=$A8)*(CHOOSE(WEEKDAY($B$13:$B$30,2),"월","화","수","목","금")=E$6))</f>
        <v>1</v>
      </c>
      <c r="F8" s="4">
        <f t="array" ref="F8">SUM(($A$13:$A$30=$A8)*(CHOOSE(WEEKDAY($B$13:$B$30,2),"월","화","수","목","금")=F$6))</f>
        <v>1</v>
      </c>
      <c r="G8" s="4">
        <f t="array" ref="G8">SUM(($A$13:$A$30=$A8)*(CHOOSE(WEEKDAY($B$13:$B$30,2),"월","화","수","목","금")=G$6))</f>
        <v>3</v>
      </c>
      <c r="H8" s="4">
        <f t="array" ref="H8">SUM(($A$13:$A$30=$A8)*(CHOOSE(WEEKDAY($B$13:$B$30,2),"월","화","수","목","금")=H$6))</f>
        <v>1</v>
      </c>
    </row>
    <row r="9" spans="1:8">
      <c r="A9" s="1" t="s">
        <v>53</v>
      </c>
      <c r="B9" s="6">
        <v>0.1</v>
      </c>
      <c r="C9" s="1">
        <f t="array" ref="C9">MEDIAN(IF($A$13:$A$30=A9,$D$13:$D$30))</f>
        <v>165</v>
      </c>
      <c r="D9" s="4">
        <f t="array" ref="D9">SUM(($A$13:$A$30=$A9)*(CHOOSE(WEEKDAY($B$13:$B$30,2),"월","화","수","목","금")=D$6))</f>
        <v>1</v>
      </c>
      <c r="E9" s="4">
        <f t="array" ref="E9">SUM(($A$13:$A$30=$A9)*(CHOOSE(WEEKDAY($B$13:$B$30,2),"월","화","수","목","금")=E$6))</f>
        <v>3</v>
      </c>
      <c r="F9" s="4">
        <f t="array" ref="F9">SUM(($A$13:$A$30=$A9)*(CHOOSE(WEEKDAY($B$13:$B$30,2),"월","화","수","목","금")=F$6))</f>
        <v>1</v>
      </c>
      <c r="G9" s="4">
        <f t="array" ref="G9">SUM(($A$13:$A$30=$A9)*(CHOOSE(WEEKDAY($B$13:$B$30,2),"월","화","수","목","금")=G$6))</f>
        <v>1</v>
      </c>
      <c r="H9" s="4">
        <f t="array" ref="H9">SUM(($A$13:$A$30=$A9)*(CHOOSE(WEEKDAY($B$13:$B$30,2),"월","화","수","목","금")=H$6))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HLOOKUP(C13,$B$2:$G$3,2,0)*IF(D13&lt;=100,1.1,1)</f>
        <v>15</v>
      </c>
      <c r="F13" s="9">
        <f t="array" ref="F13">D13:D30*E13:E30</f>
        <v>3075</v>
      </c>
      <c r="G13" s="10">
        <f>F13*(1-VLOOKUP(A13,$A$7:$B$9,2,0))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HLOOKUP(C14,$B$2:$G$3,2,0)*IF(D14&lt;=100,1.1,1)</f>
        <v>192.50000000000003</v>
      </c>
      <c r="F14" s="9">
        <f t="array" ref="F14">D14:D31*E14:E31</f>
        <v>19250.000000000004</v>
      </c>
      <c r="G14" s="10">
        <f t="shared" ref="G14:G30" si="1">F14*(1-VLOOKUP(A14,$A$7:$B$9,2,0))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f t="array" ref="F15">D15:D32*E15:E32</f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f t="array" ref="F16">D16:D33*E16:E33</f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f t="array" ref="F17">D17:D34*E17:E34</f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f t="array" ref="F18">D18:D35*E18:E35</f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f t="array" ref="F19">D19:D36*E19:E36</f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f t="array" ref="F20">D20:D37*E20:E37</f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f t="array" ref="F21">D21:D38*E21:E38</f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f t="array" ref="F22">D22:D39*E22:E39</f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f t="array" ref="F23">D23:D40*E23:E40</f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f t="array" ref="F24">D24:D41*E24:E41</f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f t="array" ref="F25">D25:D42*E25:E42</f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f t="array" ref="F26">D26:D43*E26:E43</f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f t="array" ref="F27">D27:D44*E27:E44</f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f t="array" ref="F28">D28:D45*E28:E45</f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f t="array" ref="F29">D29:D46*E29:E46</f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f t="array" ref="F30">D30:D47*E30:E47</f>
        <v>3900</v>
      </c>
      <c r="G30" s="10">
        <f t="shared" si="1"/>
        <v>3626.9999999999995</v>
      </c>
    </row>
    <row r="32" spans="1:7">
      <c r="A32" t="s">
        <v>59</v>
      </c>
      <c r="B32" s="33" t="s">
        <v>60</v>
      </c>
      <c r="C32" s="33"/>
      <c r="D32" s="33"/>
      <c r="E32" s="33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IF(AND(C34&gt;=700,D34&gt;=700,F34&gt;=600,AVERAGE($C34:$D34)&gt;=700),"보너스","")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IF(AND(C35&gt;=700,D35&gt;=700,F35&gt;=600,AVERAGE($C35:$D35)&gt;=700),"보너스","")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zoomScale="115" zoomScaleNormal="115" workbookViewId="0">
      <selection activeCell="J5" sqref="J5"/>
    </sheetView>
  </sheetViews>
  <sheetFormatPr defaultRowHeight="16.5"/>
  <cols>
    <col min="1" max="1" width="25.375" bestFit="1" customWidth="1"/>
    <col min="2" max="3" width="14.875" bestFit="1" customWidth="1"/>
    <col min="4" max="4" width="12.375" bestFit="1" customWidth="1"/>
    <col min="5" max="6" width="10.5" bestFit="1" customWidth="1"/>
    <col min="7" max="7" width="16.25" bestFit="1" customWidth="1"/>
    <col min="8" max="9" width="13.25" bestFit="1" customWidth="1"/>
    <col min="10" max="10" width="11.5" bestFit="1" customWidth="1"/>
    <col min="11" max="11" width="12" bestFit="1" customWidth="1"/>
    <col min="12" max="12" width="11.5" bestFit="1" customWidth="1"/>
    <col min="13" max="13" width="13.25" bestFit="1" customWidth="1"/>
    <col min="14" max="14" width="11.5" bestFit="1" customWidth="1"/>
    <col min="15" max="15" width="16.25" bestFit="1" customWidth="1"/>
    <col min="16" max="16" width="12" bestFit="1" customWidth="1"/>
    <col min="17" max="17" width="13.25" bestFit="1" customWidth="1"/>
    <col min="18" max="18" width="10.625" bestFit="1" customWidth="1"/>
    <col min="19" max="19" width="13.375" bestFit="1" customWidth="1"/>
    <col min="20" max="20" width="11.125" bestFit="1" customWidth="1"/>
    <col min="21" max="21" width="15.25" bestFit="1" customWidth="1"/>
    <col min="22" max="22" width="11.125" bestFit="1" customWidth="1"/>
    <col min="23" max="23" width="15.25" bestFit="1" customWidth="1"/>
    <col min="24" max="24" width="11.125" bestFit="1" customWidth="1"/>
    <col min="25" max="25" width="15.25" bestFit="1" customWidth="1"/>
    <col min="26" max="26" width="11.25" bestFit="1" customWidth="1"/>
    <col min="27" max="27" width="15.25" bestFit="1" customWidth="1"/>
    <col min="28" max="28" width="11.125" bestFit="1" customWidth="1"/>
    <col min="29" max="29" width="15.25" bestFit="1" customWidth="1"/>
    <col min="30" max="30" width="15.875" bestFit="1" customWidth="1"/>
    <col min="31" max="31" width="20.125" bestFit="1" customWidth="1"/>
  </cols>
  <sheetData>
    <row r="1" spans="1:6">
      <c r="A1" s="27" t="s">
        <v>184</v>
      </c>
      <c r="B1" t="s">
        <v>197</v>
      </c>
    </row>
    <row r="3" spans="1:6">
      <c r="A3" s="24"/>
      <c r="B3" s="24"/>
      <c r="C3" s="24"/>
      <c r="D3" s="29" t="s">
        <v>183</v>
      </c>
      <c r="E3" s="24"/>
      <c r="F3" s="24"/>
    </row>
    <row r="4" spans="1:6">
      <c r="A4" s="29" t="s">
        <v>194</v>
      </c>
      <c r="B4" s="29" t="s">
        <v>192</v>
      </c>
      <c r="C4" s="29" t="s">
        <v>193</v>
      </c>
      <c r="D4" s="31" t="s">
        <v>185</v>
      </c>
      <c r="E4" s="31" t="s">
        <v>186</v>
      </c>
      <c r="F4" s="31" t="s">
        <v>187</v>
      </c>
    </row>
    <row r="5" spans="1:6">
      <c r="A5" s="24" t="s">
        <v>195</v>
      </c>
      <c r="B5" s="24"/>
      <c r="C5" s="24"/>
    </row>
    <row r="6" spans="1:6">
      <c r="A6" s="24"/>
      <c r="B6" s="30">
        <v>0.46180555555555558</v>
      </c>
      <c r="C6" s="24"/>
    </row>
    <row r="7" spans="1:6">
      <c r="A7" s="24"/>
      <c r="B7" s="24"/>
      <c r="C7" s="24" t="s">
        <v>188</v>
      </c>
      <c r="D7" t="s">
        <v>198</v>
      </c>
      <c r="E7" t="s">
        <v>198</v>
      </c>
      <c r="F7">
        <v>6</v>
      </c>
    </row>
    <row r="8" spans="1:6">
      <c r="A8" s="24"/>
      <c r="B8" s="24"/>
      <c r="C8" s="24" t="s">
        <v>190</v>
      </c>
      <c r="D8" s="28" t="s">
        <v>198</v>
      </c>
      <c r="E8" s="28" t="s">
        <v>198</v>
      </c>
      <c r="F8" s="28">
        <v>460000</v>
      </c>
    </row>
    <row r="9" spans="1:6">
      <c r="A9" s="24"/>
      <c r="B9" s="30">
        <v>0.47152777777777777</v>
      </c>
      <c r="C9" s="24"/>
    </row>
    <row r="10" spans="1:6">
      <c r="A10" s="24"/>
      <c r="B10" s="24"/>
      <c r="C10" s="24" t="s">
        <v>188</v>
      </c>
      <c r="D10" t="s">
        <v>198</v>
      </c>
      <c r="E10" t="s">
        <v>198</v>
      </c>
      <c r="F10">
        <v>2</v>
      </c>
    </row>
    <row r="11" spans="1:6">
      <c r="A11" s="24"/>
      <c r="B11" s="24"/>
      <c r="C11" s="24" t="s">
        <v>190</v>
      </c>
      <c r="D11" s="28" t="s">
        <v>198</v>
      </c>
      <c r="E11" s="28" t="s">
        <v>198</v>
      </c>
      <c r="F11" s="28">
        <v>300000</v>
      </c>
    </row>
    <row r="12" spans="1:6">
      <c r="A12" s="24" t="s">
        <v>196</v>
      </c>
      <c r="B12" s="24"/>
      <c r="C12" s="24"/>
    </row>
    <row r="13" spans="1:6">
      <c r="A13" s="24"/>
      <c r="B13" s="30">
        <v>0.54513888888888884</v>
      </c>
      <c r="C13" s="24"/>
    </row>
    <row r="14" spans="1:6">
      <c r="A14" s="24"/>
      <c r="B14" s="24"/>
      <c r="C14" s="24" t="s">
        <v>188</v>
      </c>
      <c r="D14">
        <v>1</v>
      </c>
      <c r="E14" t="s">
        <v>198</v>
      </c>
      <c r="F14" t="s">
        <v>198</v>
      </c>
    </row>
    <row r="15" spans="1:6">
      <c r="A15" s="24"/>
      <c r="B15" s="24"/>
      <c r="C15" s="24" t="s">
        <v>190</v>
      </c>
      <c r="D15" s="28">
        <v>2560000</v>
      </c>
      <c r="E15" s="28" t="s">
        <v>198</v>
      </c>
      <c r="F15" s="28" t="s">
        <v>198</v>
      </c>
    </row>
    <row r="16" spans="1:6">
      <c r="A16" s="24"/>
      <c r="B16" s="30">
        <v>0.63888888888888884</v>
      </c>
      <c r="C16" s="24"/>
    </row>
    <row r="17" spans="1:6">
      <c r="A17" s="24"/>
      <c r="B17" s="24"/>
      <c r="C17" s="24" t="s">
        <v>188</v>
      </c>
      <c r="D17" t="s">
        <v>198</v>
      </c>
      <c r="E17">
        <v>12</v>
      </c>
      <c r="F17" t="s">
        <v>198</v>
      </c>
    </row>
    <row r="18" spans="1:6">
      <c r="A18" s="24"/>
      <c r="B18" s="24"/>
      <c r="C18" s="24" t="s">
        <v>190</v>
      </c>
      <c r="D18" s="28" t="s">
        <v>198</v>
      </c>
      <c r="E18" s="28">
        <v>585000</v>
      </c>
      <c r="F18" s="28" t="s">
        <v>198</v>
      </c>
    </row>
    <row r="19" spans="1:6">
      <c r="A19" s="24"/>
      <c r="B19" s="30">
        <v>0.6743055555555556</v>
      </c>
      <c r="C19" s="24"/>
    </row>
    <row r="20" spans="1:6">
      <c r="A20" s="24"/>
      <c r="B20" s="24"/>
      <c r="C20" s="24" t="s">
        <v>188</v>
      </c>
      <c r="D20" t="s">
        <v>198</v>
      </c>
      <c r="E20">
        <v>8</v>
      </c>
      <c r="F20" t="s">
        <v>198</v>
      </c>
    </row>
    <row r="21" spans="1:6">
      <c r="A21" s="24"/>
      <c r="B21" s="24"/>
      <c r="C21" s="24" t="s">
        <v>190</v>
      </c>
      <c r="D21" s="28" t="s">
        <v>198</v>
      </c>
      <c r="E21" s="28">
        <v>588000</v>
      </c>
      <c r="F21" s="28" t="s">
        <v>198</v>
      </c>
    </row>
    <row r="22" spans="1:6">
      <c r="A22" s="24" t="s">
        <v>189</v>
      </c>
      <c r="B22" s="24"/>
      <c r="C22" s="24"/>
      <c r="D22">
        <v>1</v>
      </c>
      <c r="E22">
        <v>10</v>
      </c>
      <c r="F22">
        <v>4</v>
      </c>
    </row>
    <row r="23" spans="1:6">
      <c r="A23" s="24" t="s">
        <v>191</v>
      </c>
      <c r="B23" s="24"/>
      <c r="C23" s="24"/>
      <c r="D23" s="28">
        <v>2560000</v>
      </c>
      <c r="E23" s="28">
        <v>586500</v>
      </c>
      <c r="F23" s="28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B3" sqref="B3:F20"/>
    </sheetView>
  </sheetViews>
  <sheetFormatPr defaultRowHeight="16.5"/>
  <cols>
    <col min="1" max="1" width="2.75" customWidth="1"/>
    <col min="6" max="6" width="10.875" bestFit="1" customWidth="1"/>
  </cols>
  <sheetData>
    <row r="2" spans="2:6">
      <c r="B2" t="s">
        <v>106</v>
      </c>
    </row>
    <row r="3" spans="2:6" ht="17.25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B3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workbookViewId="0">
      <selection activeCell="L27" sqref="L27"/>
    </sheetView>
  </sheetViews>
  <sheetFormatPr defaultRowHeight="16.5"/>
  <cols>
    <col min="1" max="1" width="2" customWidth="1"/>
  </cols>
  <sheetData>
    <row r="1" spans="2:7">
      <c r="B1" s="34" t="s">
        <v>113</v>
      </c>
      <c r="C1" s="34"/>
      <c r="D1" s="34"/>
      <c r="E1" s="34"/>
      <c r="F1" s="34"/>
      <c r="G1" s="34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L25" sqref="L25"/>
    </sheetView>
  </sheetViews>
  <sheetFormatPr defaultRowHeight="16.5"/>
  <cols>
    <col min="2" max="3" width="5.25" bestFit="1" customWidth="1"/>
    <col min="9" max="9" width="13.125" bestFit="1" customWidth="1"/>
  </cols>
  <sheetData>
    <row r="1" spans="1:9" ht="26.25">
      <c r="A1" s="35" t="s">
        <v>127</v>
      </c>
      <c r="B1" s="35"/>
      <c r="C1" s="35"/>
      <c r="D1" s="35"/>
      <c r="E1" s="35"/>
      <c r="F1" s="35"/>
      <c r="G1" s="35"/>
      <c r="H1" s="35"/>
      <c r="I1" s="35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1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1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1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1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1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1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1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1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1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8"/>
  <sheetViews>
    <sheetView workbookViewId="0">
      <selection activeCell="I8" sqref="I8"/>
    </sheetView>
  </sheetViews>
  <sheetFormatPr defaultRowHeight="16.5"/>
  <cols>
    <col min="1" max="1" width="13.2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45299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45299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45299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523875</xdr:colOff>
                <xdr:row>0</xdr:row>
                <xdr:rowOff>219075</xdr:rowOff>
              </from>
              <to>
                <xdr:col>8</xdr:col>
                <xdr:colOff>381000</xdr:colOff>
                <xdr:row>2</xdr:row>
                <xdr:rowOff>114300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손휘웅</cp:lastModifiedBy>
  <dcterms:created xsi:type="dcterms:W3CDTF">2023-05-11T11:47:16Z</dcterms:created>
  <dcterms:modified xsi:type="dcterms:W3CDTF">2025-04-17T10:49:45Z</dcterms:modified>
</cp:coreProperties>
</file>