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53591a76ec99b0/바탕 화면/길벗컴활1급총정리/엑셀/모의/"/>
    </mc:Choice>
  </mc:AlternateContent>
  <xr:revisionPtr revIDLastSave="169" documentId="13_ncr:1_{DEDFB845-8EAC-4413-A2C8-971A7728CCE3}" xr6:coauthVersionLast="47" xr6:coauthVersionMax="47" xr10:uidLastSave="{EA27BA0F-95C2-43FA-AB99-233C65654ACD}"/>
  <bookViews>
    <workbookView xWindow="-108" yWindow="-108" windowWidth="23256" windowHeight="12456" firstSheet="1" activeTab="5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'분석작업-2'!$A$2:$G$16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 s="1"/>
  <c r="I5" i="2" a="1"/>
  <c r="I5" i="2" s="1"/>
  <c r="I6" i="2" a="1"/>
  <c r="I6" i="2" s="1"/>
  <c r="I7" i="2" a="1"/>
  <c r="I7" i="2" s="1"/>
  <c r="I8" i="2" a="1"/>
  <c r="I8" i="2"/>
  <c r="I9" i="2" a="1"/>
  <c r="I9" i="2"/>
  <c r="I10" i="2" a="1"/>
  <c r="I10" i="2" s="1"/>
  <c r="I11" i="2" a="1"/>
  <c r="I11" i="2" s="1"/>
  <c r="I12" i="2" a="1"/>
  <c r="I12" i="2" s="1"/>
  <c r="I13" i="2" a="1"/>
  <c r="I13" i="2" s="1"/>
  <c r="I14" i="2" a="1"/>
  <c r="I14" i="2"/>
  <c r="I15" i="2" a="1"/>
  <c r="I15" i="2"/>
  <c r="I16" i="2" a="1"/>
  <c r="I16" i="2" s="1"/>
  <c r="I17" i="2" a="1"/>
  <c r="I17" i="2" s="1"/>
  <c r="I18" i="2" a="1"/>
  <c r="I18" i="2" s="1"/>
  <c r="I19" i="2" a="1"/>
  <c r="I19" i="2" s="1"/>
  <c r="I20" i="2" a="1"/>
  <c r="I20" i="2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J3" i="1"/>
  <c r="G19" i="4"/>
  <c r="G17" i="4"/>
  <c r="G13" i="4"/>
  <c r="G7" i="4"/>
  <c r="G18" i="4"/>
  <c r="G14" i="4"/>
  <c r="G8" i="4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10" i="2" a="1"/>
  <c r="K16" i="2" a="1"/>
  <c r="K28" i="2" a="1"/>
  <c r="K11" i="2" a="1"/>
  <c r="K27" i="2" a="1"/>
  <c r="K5" i="2" a="1"/>
  <c r="K17" i="2" a="1"/>
  <c r="K23" i="2" a="1"/>
  <c r="K29" i="2" a="1"/>
  <c r="K21" i="2" a="1"/>
  <c r="K12" i="2" a="1"/>
  <c r="K15" i="2" a="1"/>
  <c r="K6" i="2" a="1"/>
  <c r="K18" i="2" a="1"/>
  <c r="K24" i="2" a="1"/>
  <c r="K30" i="2" a="1"/>
  <c r="K9" i="2" a="1"/>
  <c r="K7" i="2" a="1"/>
  <c r="K13" i="2" a="1"/>
  <c r="K19" i="2" a="1"/>
  <c r="K25" i="2" a="1"/>
  <c r="K14" i="2" a="1"/>
  <c r="K8" i="2" a="1"/>
  <c r="K20" i="2" a="1"/>
  <c r="K26" i="2" a="1"/>
  <c r="K22" i="2" a="1"/>
  <c r="K3" i="2" a="1"/>
  <c r="G20" i="4" l="1"/>
  <c r="K22" i="2"/>
  <c r="K26" i="2"/>
  <c r="K20" i="2"/>
  <c r="K8" i="2"/>
  <c r="K14" i="2"/>
  <c r="K25" i="2"/>
  <c r="K19" i="2"/>
  <c r="K13" i="2"/>
  <c r="K7" i="2"/>
  <c r="K9" i="2"/>
  <c r="K30" i="2"/>
  <c r="K24" i="2"/>
  <c r="K18" i="2"/>
  <c r="K6" i="2"/>
  <c r="K15" i="2"/>
  <c r="K12" i="2"/>
  <c r="K21" i="2"/>
  <c r="K29" i="2"/>
  <c r="K23" i="2"/>
  <c r="K17" i="2"/>
  <c r="K5" i="2"/>
  <c r="K27" i="2"/>
  <c r="K11" i="2"/>
  <c r="K28" i="2"/>
  <c r="K16" i="2"/>
  <c r="K10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A441E2-E403-4CCE-B743-90F464F6B508}" keepAlive="1" name="쿼리 - 기업대출현황" description="통합 문서의 '기업대출현황' 쿼리에 대한 연결입니다." type="5" refreshedVersion="8" background="1">
    <dbPr connection="Provider=Microsoft.Mashup.OleDb.1;Data Source=$Workbook$;Location=기업대출현황;Extended Properties=&quot;&quot;" command="SELECT * FROM [기업대출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<sst xmlns="http://schemas.openxmlformats.org/spreadsheetml/2006/main" count="397" uniqueCount="160">
  <si>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</si>
  <si>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</si>
  <si>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</si>
  <si>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</si>
  <si>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</si>
  <si>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</si>
  <si>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</si>
  <si>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</si>
  <si>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</si>
  <si>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</si>
  <si>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</si>
  <si>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</si>
  <si>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</si>
  <si>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</si>
  <si>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</si>
  <si>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</si>
  <si>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</si>
  <si>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</si>
  <si>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</si>
  <si>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</si>
  <si>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</si>
  <si>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</si>
  <si>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</si>
  <si>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</si>
  <si>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</si>
  <si>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</si>
  <si>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</si>
  <si>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</si>
  <si>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</si>
  <si>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</si>
  <si>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</si>
  <si>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</si>
  <si>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</si>
  <si>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</si>
  <si>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</si>
  <si>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</si>
  <si>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</si>
  <si>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</si>
  <si>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</si>
  <si>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</si>
  <si>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</si>
  <si>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</si>
  <si>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</si>
  <si>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</si>
  <si>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</si>
  <si>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</si>
  <si>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</si>
  <si>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</si>
  <si>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</si>
  <si>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</si>
  <si>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</si>
  <si>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</si>
  <si>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</si>
  <si>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</si>
  <si>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</si>
  <si>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</si>
  <si>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</si>
  <si>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</si>
  <si>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</si>
  <si>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</si>
  <si>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</si>
  <si>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</si>
  <si>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</si>
  <si>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</si>
  <si>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</si>
  <si>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</si>
  <si>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</si>
  <si>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</si>
  <si>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</si>
  <si>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</si>
  <si>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</si>
  <si>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</si>
  <si>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</si>
  <si>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</si>
  <si>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</si>
  <si>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</si>
  <si>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</si>
  <si>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</si>
  <si>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</si>
  <si>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</si>
  <si>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</si>
  <si>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</si>
  <si>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</si>
  <si>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</si>
  <si>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</si>
  <si>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</si>
  <si>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</si>
  <si>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</si>
  <si>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</si>
  <si>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</si>
  <si>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</si>
  <si>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</si>
  <si>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</si>
  <si>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</si>
  <si>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</si>
  <si>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</si>
  <si>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</si>
  <si>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</si>
  <si>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</si>
  <si>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</si>
  <si>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</si>
  <si>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</si>
  <si>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</si>
  <si>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</si>
  <si>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</si>
  <si>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</si>
  <si>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</si>
  <si>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</si>
  <si>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</si>
  <si>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</si>
  <si>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</si>
  <si>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</si>
  <si>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</si>
  <si>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</si>
  <si>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</si>
  <si>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</si>
  <si>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</si>
  <si>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</si>
  <si>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</si>
  <si>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</si>
  <si>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</si>
  <si>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</si>
  <si>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</si>
  <si>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</si>
  <si>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</si>
  <si>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</si>
  <si>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</si>
  <si>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</si>
  <si>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</si>
  <si>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</si>
  <si>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</si>
  <si>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</si>
  <si>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</si>
  <si>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</si>
  <si>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</si>
  <si>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</si>
  <si>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</si>
  <si>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</si>
  <si>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</si>
  <si>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</si>
  <si>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</si>
  <si>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</si>
  <si>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</si>
  <si>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</si>
  <si>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</si>
  <si>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</si>
  <si>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</si>
  <si>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</si>
  <si>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최대 : 대출금액</t>
  </si>
  <si>
    <t>전체 최대 : 대출금액</t>
  </si>
  <si>
    <t>평균 : 연이율</t>
  </si>
  <si>
    <t>전체 평균 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</si>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</sst>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41" fontId="0" fillId="0" borderId="1" xfId="1" applyFont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7" fillId="0" borderId="0" xfId="0" applyFont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06-4C1A-8F62-8FF80CAF5C9E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684399"/>
        <c:axId val="1741664336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741664336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5684399"/>
        <c:crosses val="max"/>
        <c:crossBetween val="between"/>
        <c:majorUnit val="0.2"/>
      </c:valAx>
      <c:catAx>
        <c:axId val="805684399"/>
        <c:scaling>
          <c:orientation val="minMax"/>
        </c:scaling>
        <c:delete val="1"/>
        <c:axPos val="b"/>
        <c:majorTickMark val="out"/>
        <c:minorTickMark val="none"/>
        <c:tickLblPos val="nextTo"/>
        <c:crossAx val="1741664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C9B5E44-998D-4A6A-277A-2C81EE6DC173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2BA9332-2B2E-29DA-9EBE-6008F941BF07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807720</xdr:colOff>
          <xdr:row>2</xdr:row>
          <xdr:rowOff>68580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찬효" refreshedDate="45687.915842129631" backgroundQuery="1" createdVersion="8" refreshedVersion="8" minRefreshableVersion="3" recordCount="28" xr:uid="{BD2F5F1C-C319-4DFF-8F8F-78467EC1D7F9}">
  <cacheSource type="external" connectionId="1"/>
  <cacheFields count="4">
    <cacheField name="관할지부" numFmtId="0">
      <sharedItems count="4">
        <s v="마포"/>
        <s v="동대문"/>
        <s v="강남"/>
        <s v="광진"/>
      </sharedItems>
    </cacheField>
    <cacheField name="대출금액" numFmtId="0">
      <sharedItems containsSemiMixedTypes="0" containsString="0" containsNumber="1" containsInteger="1" minValue="6264000" maxValue="61440000" count="28">
        <n v="6264000"/>
        <n v="32595000"/>
        <n v="12596000"/>
        <n v="28204000"/>
        <n v="47232000"/>
        <n v="38913000"/>
        <n v="24804000"/>
        <n v="37395000"/>
        <n v="24390000"/>
        <n v="42420000"/>
        <n v="36624000"/>
        <n v="39500000"/>
        <n v="11248000"/>
        <n v="8153000"/>
        <n v="20532000"/>
        <n v="30085000"/>
        <n v="50150000"/>
        <n v="8262000"/>
        <n v="34609000"/>
        <n v="7392000"/>
        <n v="43095000"/>
        <n v="18080000"/>
        <n v="7128000"/>
        <n v="46931000"/>
        <n v="61440000"/>
        <n v="49770000"/>
        <n v="45811000"/>
        <n v="59598000"/>
      </sharedItems>
    </cacheField>
    <cacheField name="연이율" numFmtId="0">
      <sharedItems containsSemiMixedTypes="0" containsString="0" containsNumber="1" minValue="1.2E-2" maxValue="4.4999999999999998E-2" count="18">
        <n v="3.9E-2"/>
        <n v="3.5999999999999997E-2"/>
        <n v="3.7999999999999999E-2"/>
        <n v="3.3000000000000002E-2"/>
        <n v="1.7999999999999999E-2"/>
        <n v="4.3999999999999997E-2"/>
        <n v="1.2E-2"/>
        <n v="0.02"/>
        <n v="4.4999999999999998E-2"/>
        <n v="1.2999999999999999E-2"/>
        <n v="1.9E-2"/>
        <n v="3.5000000000000003E-2"/>
        <n v="2.9000000000000001E-2"/>
        <n v="3.2000000000000001E-2"/>
        <n v="2.1000000000000001E-2"/>
        <n v="2.5999999999999999E-2"/>
        <n v="3.6999999999999998E-2"/>
        <n v="4.2999999999999997E-2"/>
      </sharedItems>
    </cacheField>
    <cacheField name="추가대출여부" numFmtId="0">
      <sharedItems count="3">
        <s v="불가능"/>
        <s v="보류"/>
        <s v="가능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2"/>
  </r>
  <r>
    <x v="0"/>
    <x v="4"/>
    <x v="4"/>
    <x v="0"/>
  </r>
  <r>
    <x v="2"/>
    <x v="5"/>
    <x v="5"/>
    <x v="1"/>
  </r>
  <r>
    <x v="3"/>
    <x v="6"/>
    <x v="6"/>
    <x v="2"/>
  </r>
  <r>
    <x v="0"/>
    <x v="7"/>
    <x v="7"/>
    <x v="2"/>
  </r>
  <r>
    <x v="2"/>
    <x v="8"/>
    <x v="0"/>
    <x v="0"/>
  </r>
  <r>
    <x v="2"/>
    <x v="9"/>
    <x v="8"/>
    <x v="0"/>
  </r>
  <r>
    <x v="0"/>
    <x v="10"/>
    <x v="9"/>
    <x v="0"/>
  </r>
  <r>
    <x v="2"/>
    <x v="11"/>
    <x v="10"/>
    <x v="0"/>
  </r>
  <r>
    <x v="1"/>
    <x v="12"/>
    <x v="11"/>
    <x v="2"/>
  </r>
  <r>
    <x v="1"/>
    <x v="13"/>
    <x v="12"/>
    <x v="2"/>
  </r>
  <r>
    <x v="2"/>
    <x v="14"/>
    <x v="0"/>
    <x v="0"/>
  </r>
  <r>
    <x v="1"/>
    <x v="15"/>
    <x v="4"/>
    <x v="1"/>
  </r>
  <r>
    <x v="3"/>
    <x v="16"/>
    <x v="13"/>
    <x v="0"/>
  </r>
  <r>
    <x v="0"/>
    <x v="17"/>
    <x v="12"/>
    <x v="1"/>
  </r>
  <r>
    <x v="3"/>
    <x v="18"/>
    <x v="1"/>
    <x v="1"/>
  </r>
  <r>
    <x v="3"/>
    <x v="19"/>
    <x v="6"/>
    <x v="1"/>
  </r>
  <r>
    <x v="3"/>
    <x v="20"/>
    <x v="0"/>
    <x v="1"/>
  </r>
  <r>
    <x v="2"/>
    <x v="21"/>
    <x v="4"/>
    <x v="2"/>
  </r>
  <r>
    <x v="2"/>
    <x v="22"/>
    <x v="14"/>
    <x v="0"/>
  </r>
  <r>
    <x v="1"/>
    <x v="23"/>
    <x v="15"/>
    <x v="0"/>
  </r>
  <r>
    <x v="0"/>
    <x v="24"/>
    <x v="16"/>
    <x v="0"/>
  </r>
  <r>
    <x v="0"/>
    <x v="25"/>
    <x v="17"/>
    <x v="0"/>
  </r>
  <r>
    <x v="3"/>
    <x v="26"/>
    <x v="0"/>
    <x v="0"/>
  </r>
  <r>
    <x v="0"/>
    <x v="27"/>
    <x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83D01D-D3C2-49DC-B5E0-8727FF96D05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B2:F13" firstHeaderRow="1" firstDataRow="2" firstDataCol="2"/>
  <pivotFields count="4">
    <pivotField axis="axisRow" compact="0" outline="0" showAll="0">
      <items count="5">
        <item x="2"/>
        <item x="3"/>
        <item x="1"/>
        <item x="0"/>
        <item t="default"/>
      </items>
    </pivotField>
    <pivotField dataField="1" compact="0" outline="0" showAll="0"/>
    <pivotField dataField="1" compact="0" outline="0" showAll="0"/>
    <pivotField axis="axisCol" compact="0" outline="0" showAll="0">
      <items count="4">
        <item x="2"/>
        <item x="1"/>
        <item x="0"/>
        <item t="default"/>
      </items>
    </pivotField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>
      <x v="2"/>
    </i>
  </colItems>
  <dataFields count="2">
    <dataField name="최대 : 대출금액" fld="1" subtotal="max" baseField="0" baseItem="0" numFmtId="41"/>
    <dataField name="평균 : 연이율" fld="2" subtotal="average" baseField="0" baseItem="0" numFmtId="9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topLeftCell="A2" workbookViewId="0">
      <selection activeCell="K9" sqref="K9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9.3984375" bestFit="1" customWidth="1"/>
    <col min="11" max="11" width="14.19921875" bestFit="1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0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AND(MID($B3,8,1)="2",OR(MONTH($E3)=4,MONTH($E3)=5))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P11" sqref="P11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8" t="s">
        <v>69</v>
      </c>
      <c r="C1" s="28"/>
      <c r="D1" s="28"/>
      <c r="E1" s="28"/>
      <c r="F1" s="28"/>
      <c r="G1" s="28"/>
      <c r="H1" s="28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7">
        <f t="shared" ref="G4:G13" si="0">E4*50%</f>
        <v>1500000</v>
      </c>
      <c r="H4" s="7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7">
        <f t="shared" si="0"/>
        <v>1275000</v>
      </c>
      <c r="H5" s="7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7">
        <f t="shared" si="0"/>
        <v>1250000</v>
      </c>
      <c r="H6" s="7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7">
        <f t="shared" si="0"/>
        <v>1050000</v>
      </c>
      <c r="H7" s="7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7">
        <f t="shared" si="0"/>
        <v>1525000</v>
      </c>
      <c r="H8" s="7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7">
        <f t="shared" si="0"/>
        <v>1200000</v>
      </c>
      <c r="H9" s="7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7">
        <f t="shared" si="0"/>
        <v>1025000</v>
      </c>
      <c r="H10" s="7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7">
        <f t="shared" si="0"/>
        <v>1050000</v>
      </c>
      <c r="H11" s="7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7">
        <f t="shared" si="0"/>
        <v>1475000</v>
      </c>
      <c r="H12" s="7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7">
        <f t="shared" si="0"/>
        <v>1250000</v>
      </c>
      <c r="H13" s="7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J3" sqref="J3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.3984375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8" t="s">
        <v>67</v>
      </c>
      <c r="C1" s="8"/>
      <c r="D1" s="8"/>
      <c r="E1" s="8"/>
      <c r="F1" s="8"/>
      <c r="G1" s="8"/>
      <c r="H1" s="8"/>
      <c r="I1" s="8"/>
      <c r="J1" s="8" t="s">
        <v>93</v>
      </c>
      <c r="K1" s="9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0" t="s">
        <v>95</v>
      </c>
      <c r="J2" s="10" t="s">
        <v>96</v>
      </c>
      <c r="K2" s="10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_xlfn.IFS(AND($G3/$C3&lt;=0.5,YEAR($F3)-YEAR($K$1)&lt;8),"가능",AND($G3/$C3&lt;=0.7,YEAR($F3)-YEAR($K$1)&lt;8),"보류",OR($G3/$C3&gt;0.7,YEAR($F3)-YEAR($K$1)&gt;=8),"불가능")</f>
        <v>보류</v>
      </c>
      <c r="J3" s="21" t="str">
        <f>VLOOKUP(PMT($H3/12,(YEAR($F3)-YEAR($E3))*12,-$G3,,0),$M$3:$N$5,2,TRUE)</f>
        <v>중</v>
      </c>
      <c r="K3" s="1" t="str" cm="1">
        <f t="array" ref="K3">fn대출안정성(C3, G3)</f>
        <v/>
      </c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_xlfn.IFS(AND($G4/$C4&lt;=0.5,YEAR($F4)-YEAR($K$1)&lt;8),"가능",AND($G4/$C4&lt;=0.7,YEAR($F4)-YEAR($K$1)&lt;8),"보류",OR($G4/$C4&gt;0.7,YEAR($F4)-YEAR($K$1)&gt;=8),"불가능")</f>
        <v>불가능</v>
      </c>
      <c r="J4" s="21" t="str">
        <f t="shared" ref="J4:J30" si="0">VLOOKUP(PMT($H4/12,(YEAR($F4)-YEAR($E4))*12,-$G4,,0),$M$3:$N$5,2,TRUE)</f>
        <v>상</v>
      </c>
      <c r="K4" s="1" t="str" cm="1">
        <f t="array" ref="K4">fn대출안정성(C4, G4)</f>
        <v/>
      </c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_xlfn.IFS(AND($G5/$C5&lt;=0.5,YEAR($F5)-YEAR($K$1)&lt;8),"가능",AND($G5/$C5&lt;=0.7,YEAR($F5)-YEAR($K$1)&lt;8),"보류",OR($G5/$C5&gt;0.7,YEAR($F5)-YEAR($K$1)&gt;=8),"불가능")</f>
        <v>불가능</v>
      </c>
      <c r="J5" s="21" t="str">
        <f t="shared" si="0"/>
        <v>중</v>
      </c>
      <c r="K5" s="1" t="str" cm="1">
        <f t="array" ref="K5">fn대출안정성(C5, G5)</f>
        <v>위험</v>
      </c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_xlfn.IFS(AND($G6/$C6&lt;=0.5,YEAR($F6)-YEAR($K$1)&lt;8),"가능",AND($G6/$C6&lt;=0.7,YEAR($F6)-YEAR($K$1)&lt;8),"보류",OR($G6/$C6&gt;0.7,YEAR($F6)-YEAR($K$1)&gt;=8),"불가능")</f>
        <v>불가능</v>
      </c>
      <c r="J6" s="21" t="str">
        <f t="shared" si="0"/>
        <v>중</v>
      </c>
      <c r="K6" s="1" t="str" cm="1">
        <f t="array" ref="K6">fn대출안정성(C6, 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_xlfn.IFS(AND($G7/$C7&lt;=0.5,YEAR($F7)-YEAR($K$1)&lt;8),"가능",AND($G7/$C7&lt;=0.7,YEAR($F7)-YEAR($K$1)&lt;8),"보류",OR($G7/$C7&gt;0.7,YEAR($F7)-YEAR($K$1)&gt;=8),"불가능")</f>
        <v>보류</v>
      </c>
      <c r="J7" s="21" t="str">
        <f t="shared" si="0"/>
        <v>하</v>
      </c>
      <c r="K7" s="1" t="str" cm="1">
        <f t="array" ref="K7">fn대출안정성(C7, 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_xlfn.IFS(AND($G8/$C8&lt;=0.5,YEAR($F8)-YEAR($K$1)&lt;8),"가능",AND($G8/$C8&lt;=0.7,YEAR($F8)-YEAR($K$1)&lt;8),"보류",OR($G8/$C8&gt;0.7,YEAR($F8)-YEAR($K$1)&gt;=8),"불가능")</f>
        <v>불가능</v>
      </c>
      <c r="J8" s="21" t="str">
        <f t="shared" si="0"/>
        <v>상</v>
      </c>
      <c r="K8" s="1" t="str" cm="1">
        <f t="array" ref="K8">fn대출안정성(C8, G8)</f>
        <v/>
      </c>
      <c r="M8" s="1" t="s">
        <v>3</v>
      </c>
      <c r="N8" s="10" t="s">
        <v>103</v>
      </c>
      <c r="O8" s="10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_xlfn.IFS(AND($G9/$C9&lt;=0.5,YEAR($F9)-YEAR($K$1)&lt;8),"가능",AND($G9/$C9&lt;=0.7,YEAR($F9)-YEAR($K$1)&lt;8),"보류",OR($G9/$C9&gt;0.7,YEAR($F9)-YEAR($K$1)&gt;=8),"불가능")</f>
        <v>불가능</v>
      </c>
      <c r="J9" s="21" t="str">
        <f t="shared" si="0"/>
        <v>중</v>
      </c>
      <c r="K9" s="1" t="str" cm="1">
        <f t="array" ref="K9">fn대출안정성(C9, G9)</f>
        <v/>
      </c>
      <c r="M9" s="1" t="s">
        <v>22</v>
      </c>
      <c r="N9" s="5"/>
      <c r="O9" s="13"/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_xlfn.IFS(AND($G10/$C10&lt;=0.5,YEAR($F10)-YEAR($K$1)&lt;8),"가능",AND($G10/$C10&lt;=0.7,YEAR($F10)-YEAR($K$1)&lt;8),"보류",OR($G10/$C10&gt;0.7,YEAR($F10)-YEAR($K$1)&gt;=8),"불가능")</f>
        <v>가능</v>
      </c>
      <c r="J10" s="21" t="str">
        <f t="shared" si="0"/>
        <v>중</v>
      </c>
      <c r="K10" s="1" t="str" cm="1">
        <f t="array" ref="K10">fn대출안정성(C10, G10)</f>
        <v>안전</v>
      </c>
      <c r="M10" s="1" t="s">
        <v>17</v>
      </c>
      <c r="N10" s="5"/>
      <c r="O10" s="13"/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_xlfn.IFS(AND($G11/$C11&lt;=0.5,YEAR($F11)-YEAR($K$1)&lt;8),"가능",AND($G11/$C11&lt;=0.7,YEAR($F11)-YEAR($K$1)&lt;8),"보류",OR($G11/$C11&gt;0.7,YEAR($F11)-YEAR($K$1)&gt;=8),"불가능")</f>
        <v>불가능</v>
      </c>
      <c r="J11" s="21" t="str">
        <f t="shared" si="0"/>
        <v>중</v>
      </c>
      <c r="K11" s="1" t="str" cm="1">
        <f t="array" ref="K11">fn대출안정성(C11, G11)</f>
        <v/>
      </c>
      <c r="M11" s="1" t="s">
        <v>13</v>
      </c>
      <c r="N11" s="5"/>
      <c r="O11" s="13"/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_xlfn.IFS(AND($G12/$C12&lt;=0.5,YEAR($F12)-YEAR($K$1)&lt;8),"가능",AND($G12/$C12&lt;=0.7,YEAR($F12)-YEAR($K$1)&lt;8),"보류",OR($G12/$C12&gt;0.7,YEAR($F12)-YEAR($K$1)&gt;=8),"불가능")</f>
        <v>가능</v>
      </c>
      <c r="J12" s="21" t="str">
        <f t="shared" si="0"/>
        <v>상</v>
      </c>
      <c r="K12" s="1" t="str" cm="1">
        <f t="array" ref="K12">fn대출안정성(C12, G12)</f>
        <v>안전</v>
      </c>
      <c r="M12" s="1" t="s">
        <v>10</v>
      </c>
      <c r="N12" s="5"/>
      <c r="O12" s="13"/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_xlfn.IFS(AND($G13/$C13&lt;=0.5,YEAR($F13)-YEAR($K$1)&lt;8),"가능",AND($G13/$C13&lt;=0.7,YEAR($F13)-YEAR($K$1)&lt;8),"보류",OR($G13/$C13&gt;0.7,YEAR($F13)-YEAR($K$1)&gt;=8),"불가능")</f>
        <v>불가능</v>
      </c>
      <c r="J13" s="21" t="str">
        <f t="shared" si="0"/>
        <v>하</v>
      </c>
      <c r="K13" s="1" t="str" cm="1">
        <f t="array" ref="K13">fn대출안정성(C13, 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_xlfn.IFS(AND($G14/$C14&lt;=0.5,YEAR($F14)-YEAR($K$1)&lt;8),"가능",AND($G14/$C14&lt;=0.7,YEAR($F14)-YEAR($K$1)&lt;8),"보류",OR($G14/$C14&gt;0.7,YEAR($F14)-YEAR($K$1)&gt;=8),"불가능")</f>
        <v>보류</v>
      </c>
      <c r="J14" s="21" t="str">
        <f t="shared" si="0"/>
        <v>상</v>
      </c>
      <c r="K14" s="1" t="str" cm="1">
        <f t="array" ref="K14">fn대출안정성(C14, 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_xlfn.IFS(AND($G15/$C15&lt;=0.5,YEAR($F15)-YEAR($K$1)&lt;8),"가능",AND($G15/$C15&lt;=0.7,YEAR($F15)-YEAR($K$1)&lt;8),"보류",OR($G15/$C15&gt;0.7,YEAR($F15)-YEAR($K$1)&gt;=8),"불가능")</f>
        <v>보류</v>
      </c>
      <c r="J15" s="21" t="str">
        <f t="shared" si="0"/>
        <v>하</v>
      </c>
      <c r="K15" s="1" t="str" cm="1">
        <f t="array" ref="K15">fn대출안정성(C15, 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_xlfn.IFS(AND($G16/$C16&lt;=0.5,YEAR($F16)-YEAR($K$1)&lt;8),"가능",AND($G16/$C16&lt;=0.7,YEAR($F16)-YEAR($K$1)&lt;8),"보류",OR($G16/$C16&gt;0.7,YEAR($F16)-YEAR($K$1)&gt;=8),"불가능")</f>
        <v>불가능</v>
      </c>
      <c r="J16" s="21" t="str">
        <f t="shared" si="0"/>
        <v>하</v>
      </c>
      <c r="K16" s="1" t="str" cm="1">
        <f t="array" ref="K16">fn대출안정성(C16, 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_xlfn.IFS(AND($G17/$C17&lt;=0.5,YEAR($F17)-YEAR($K$1)&lt;8),"가능",AND($G17/$C17&lt;=0.7,YEAR($F17)-YEAR($K$1)&lt;8),"보류",OR($G17/$C17&gt;0.7,YEAR($F17)-YEAR($K$1)&gt;=8),"불가능")</f>
        <v>보류</v>
      </c>
      <c r="J17" s="21" t="str">
        <f t="shared" si="0"/>
        <v>상</v>
      </c>
      <c r="K17" s="1" t="str" cm="1">
        <f t="array" ref="K17">fn대출안정성(C17, 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_xlfn.IFS(AND($G18/$C18&lt;=0.5,YEAR($F18)-YEAR($K$1)&lt;8),"가능",AND($G18/$C18&lt;=0.7,YEAR($F18)-YEAR($K$1)&lt;8),"보류",OR($G18/$C18&gt;0.7,YEAR($F18)-YEAR($K$1)&gt;=8),"불가능")</f>
        <v>불가능</v>
      </c>
      <c r="J18" s="21" t="str">
        <f t="shared" si="0"/>
        <v>중</v>
      </c>
      <c r="K18" s="1" t="str" cm="1">
        <f t="array" ref="K18">fn대출안정성(C18, 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_xlfn.IFS(AND($G19/$C19&lt;=0.5,YEAR($F19)-YEAR($K$1)&lt;8),"가능",AND($G19/$C19&lt;=0.7,YEAR($F19)-YEAR($K$1)&lt;8),"보류",OR($G19/$C19&gt;0.7,YEAR($F19)-YEAR($K$1)&gt;=8),"불가능")</f>
        <v>불가능</v>
      </c>
      <c r="J19" s="21" t="str">
        <f t="shared" si="0"/>
        <v>하</v>
      </c>
      <c r="K19" s="1" t="str" cm="1">
        <f t="array" ref="K19">fn대출안정성(C19, G19)</f>
        <v/>
      </c>
      <c r="L19" s="8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_xlfn.IFS(AND($G20/$C20&lt;=0.5,YEAR($F20)-YEAR($K$1)&lt;8),"가능",AND($G20/$C20&lt;=0.7,YEAR($F20)-YEAR($K$1)&lt;8),"보류",OR($G20/$C20&gt;0.7,YEAR($F20)-YEAR($K$1)&gt;=8),"불가능")</f>
        <v>보류</v>
      </c>
      <c r="J20" s="21" t="str">
        <f t="shared" si="0"/>
        <v>중</v>
      </c>
      <c r="K20" s="1" t="str" cm="1">
        <f t="array" ref="K20">fn대출안정성(C20, G20)</f>
        <v/>
      </c>
      <c r="L20" s="8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_xlfn.IFS(AND($G21/$C21&lt;=0.5,YEAR($F21)-YEAR($K$1)&lt;8),"가능",AND($G21/$C21&lt;=0.7,YEAR($F21)-YEAR($K$1)&lt;8),"보류",OR($G21/$C21&gt;0.7,YEAR($F21)-YEAR($K$1)&gt;=8),"불가능")</f>
        <v>가능</v>
      </c>
      <c r="J21" s="21" t="str">
        <f t="shared" si="0"/>
        <v>하</v>
      </c>
      <c r="K21" s="1" t="str" cm="1">
        <f t="array" ref="K21">fn대출안정성(C21, G21)</f>
        <v>안전</v>
      </c>
      <c r="L21" s="8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_xlfn.IFS(AND($G22/$C22&lt;=0.5,YEAR($F22)-YEAR($K$1)&lt;8),"가능",AND($G22/$C22&lt;=0.7,YEAR($F22)-YEAR($K$1)&lt;8),"보류",OR($G22/$C22&gt;0.7,YEAR($F22)-YEAR($K$1)&gt;=8),"불가능")</f>
        <v>보류</v>
      </c>
      <c r="J22" s="21" t="str">
        <f t="shared" si="0"/>
        <v>하</v>
      </c>
      <c r="K22" s="1" t="str" cm="1">
        <f t="array" ref="K22">fn대출안정성(C22, G22)</f>
        <v/>
      </c>
      <c r="L22" s="8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_xlfn.IFS(AND($G23/$C23&lt;=0.5,YEAR($F23)-YEAR($K$1)&lt;8),"가능",AND($G23/$C23&lt;=0.7,YEAR($F23)-YEAR($K$1)&lt;8),"보류",OR($G23/$C23&gt;0.7,YEAR($F23)-YEAR($K$1)&gt;=8),"불가능")</f>
        <v>불가능</v>
      </c>
      <c r="J23" s="21" t="str">
        <f t="shared" si="0"/>
        <v>상</v>
      </c>
      <c r="K23" s="1" t="str" cm="1">
        <f t="array" ref="K23">fn대출안정성(C23, G23)</f>
        <v/>
      </c>
      <c r="L23" s="8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_xlfn.IFS(AND($G24/$C24&lt;=0.5,YEAR($F24)-YEAR($K$1)&lt;8),"가능",AND($G24/$C24&lt;=0.7,YEAR($F24)-YEAR($K$1)&lt;8),"보류",OR($G24/$C24&gt;0.7,YEAR($F24)-YEAR($K$1)&gt;=8),"불가능")</f>
        <v>불가능</v>
      </c>
      <c r="J24" s="21" t="str">
        <f t="shared" si="0"/>
        <v>하</v>
      </c>
      <c r="K24" s="1" t="str" cm="1">
        <f t="array" ref="K24">fn대출안정성(C24, G24)</f>
        <v/>
      </c>
      <c r="L24" s="8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_xlfn.IFS(AND($G25/$C25&lt;=0.5,YEAR($F25)-YEAR($K$1)&lt;8),"가능",AND($G25/$C25&lt;=0.7,YEAR($F25)-YEAR($K$1)&lt;8),"보류",OR($G25/$C25&gt;0.7,YEAR($F25)-YEAR($K$1)&gt;=8),"불가능")</f>
        <v>가능</v>
      </c>
      <c r="J25" s="21" t="str">
        <f t="shared" si="0"/>
        <v>중</v>
      </c>
      <c r="K25" s="1" t="str" cm="1">
        <f t="array" ref="K25">fn대출안정성(C25, G25)</f>
        <v>안전</v>
      </c>
      <c r="L25" s="8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_xlfn.IFS(AND($G26/$C26&lt;=0.5,YEAR($F26)-YEAR($K$1)&lt;8),"가능",AND($G26/$C26&lt;=0.7,YEAR($F26)-YEAR($K$1)&lt;8),"보류",OR($G26/$C26&gt;0.7,YEAR($F26)-YEAR($K$1)&gt;=8),"불가능")</f>
        <v>불가능</v>
      </c>
      <c r="J26" s="21" t="str">
        <f t="shared" si="0"/>
        <v>중</v>
      </c>
      <c r="K26" s="1" t="str" cm="1">
        <f t="array" ref="K26">fn대출안정성(C26, G26)</f>
        <v/>
      </c>
      <c r="L26" s="8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_xlfn.IFS(AND($G27/$C27&lt;=0.5,YEAR($F27)-YEAR($K$1)&lt;8),"가능",AND($G27/$C27&lt;=0.7,YEAR($F27)-YEAR($K$1)&lt;8),"보류",OR($G27/$C27&gt;0.7,YEAR($F27)-YEAR($K$1)&gt;=8),"불가능")</f>
        <v>불가능</v>
      </c>
      <c r="J27" s="21" t="str">
        <f t="shared" si="0"/>
        <v>하</v>
      </c>
      <c r="K27" s="1" t="str" cm="1">
        <f t="array" ref="K27">fn대출안정성(C27, G27)</f>
        <v/>
      </c>
      <c r="L27" s="8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_xlfn.IFS(AND($G28/$C28&lt;=0.5,YEAR($F28)-YEAR($K$1)&lt;8),"가능",AND($G28/$C28&lt;=0.7,YEAR($F28)-YEAR($K$1)&lt;8),"보류",OR($G28/$C28&gt;0.7,YEAR($F28)-YEAR($K$1)&gt;=8),"불가능")</f>
        <v>가능</v>
      </c>
      <c r="J28" s="21" t="str">
        <f t="shared" si="0"/>
        <v>하</v>
      </c>
      <c r="K28" s="1" t="str" cm="1">
        <f t="array" ref="K28">fn대출안정성(C28, G28)</f>
        <v>안전</v>
      </c>
      <c r="L28" s="8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_xlfn.IFS(AND($G29/$C29&lt;=0.5,YEAR($F29)-YEAR($K$1)&lt;8),"가능",AND($G29/$C29&lt;=0.7,YEAR($F29)-YEAR($K$1)&lt;8),"보류",OR($G29/$C29&gt;0.7,YEAR($F29)-YEAR($K$1)&gt;=8),"불가능")</f>
        <v>가능</v>
      </c>
      <c r="J29" s="21" t="str">
        <f t="shared" si="0"/>
        <v>상</v>
      </c>
      <c r="K29" s="1" t="str" cm="1">
        <f t="array" ref="K29">fn대출안정성(C29, G29)</f>
        <v>안전</v>
      </c>
      <c r="L29" s="8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_xlfn.IFS(AND($G30/$C30&lt;=0.5,YEAR($F30)-YEAR($K$1)&lt;8),"가능",AND($G30/$C30&lt;=0.7,YEAR($F30)-YEAR($K$1)&lt;8),"보류",OR($G30/$C30&gt;0.7,YEAR($F30)-YEAR($K$1)&gt;=8),"불가능")</f>
        <v>가능</v>
      </c>
      <c r="J30" s="21" t="str">
        <f t="shared" si="0"/>
        <v>중</v>
      </c>
      <c r="K30" s="1" t="str" cm="1">
        <f t="array" ref="K30">fn대출안정성(C30, G30)</f>
        <v>안전</v>
      </c>
      <c r="L30" s="8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F2" sqref="F2"/>
    </sheetView>
  </sheetViews>
  <sheetFormatPr defaultRowHeight="17.399999999999999"/>
  <cols>
    <col min="1" max="1" width="3.3984375" customWidth="1"/>
    <col min="2" max="2" width="10.59765625" bestFit="1" customWidth="1"/>
    <col min="3" max="3" width="14.09765625" bestFit="1" customWidth="1"/>
    <col min="4" max="4" width="14.3984375" bestFit="1" customWidth="1"/>
    <col min="5" max="7" width="12" bestFit="1" customWidth="1"/>
    <col min="8" max="8" width="14.3984375" bestFit="1" customWidth="1"/>
    <col min="9" max="9" width="18.796875" bestFit="1" customWidth="1"/>
    <col min="10" max="10" width="16.8984375" bestFit="1" customWidth="1"/>
  </cols>
  <sheetData>
    <row r="2" spans="2:6">
      <c r="D2" s="22" t="s">
        <v>95</v>
      </c>
    </row>
    <row r="3" spans="2:6">
      <c r="B3" s="22" t="s">
        <v>3</v>
      </c>
      <c r="C3" s="22" t="s">
        <v>147</v>
      </c>
      <c r="D3" t="s">
        <v>144</v>
      </c>
      <c r="E3" t="s">
        <v>145</v>
      </c>
      <c r="F3" t="s">
        <v>146</v>
      </c>
    </row>
    <row r="4" spans="2:6">
      <c r="B4" t="s">
        <v>13</v>
      </c>
      <c r="C4" t="s">
        <v>148</v>
      </c>
      <c r="D4" s="24">
        <v>18080000</v>
      </c>
      <c r="E4" s="24">
        <v>38913000</v>
      </c>
      <c r="F4" s="24">
        <v>42420000</v>
      </c>
    </row>
    <row r="5" spans="2:6">
      <c r="C5" t="s">
        <v>150</v>
      </c>
      <c r="D5" s="25">
        <v>1.7999999999999999E-2</v>
      </c>
      <c r="E5" s="25">
        <v>4.3999999999999997E-2</v>
      </c>
      <c r="F5" s="25">
        <v>3.2599999999999997E-2</v>
      </c>
    </row>
    <row r="6" spans="2:6">
      <c r="B6" t="s">
        <v>17</v>
      </c>
      <c r="C6" t="s">
        <v>148</v>
      </c>
      <c r="D6" s="24">
        <v>24804000</v>
      </c>
      <c r="E6" s="24">
        <v>43095000</v>
      </c>
      <c r="F6" s="24">
        <v>50150000</v>
      </c>
    </row>
    <row r="7" spans="2:6">
      <c r="C7" t="s">
        <v>150</v>
      </c>
      <c r="D7" s="25">
        <v>1.2E-2</v>
      </c>
      <c r="E7" s="25">
        <v>2.8999999999999998E-2</v>
      </c>
      <c r="F7" s="25">
        <v>3.5500000000000004E-2</v>
      </c>
    </row>
    <row r="8" spans="2:6">
      <c r="B8" t="s">
        <v>10</v>
      </c>
      <c r="C8" t="s">
        <v>148</v>
      </c>
      <c r="D8" s="24">
        <v>28204000</v>
      </c>
      <c r="E8" s="24">
        <v>32595000</v>
      </c>
      <c r="F8" s="24">
        <v>46931000</v>
      </c>
    </row>
    <row r="9" spans="2:6">
      <c r="C9" t="s">
        <v>150</v>
      </c>
      <c r="D9" s="25">
        <v>3.2333333333333332E-2</v>
      </c>
      <c r="E9" s="25">
        <v>2.6999999999999996E-2</v>
      </c>
      <c r="F9" s="25">
        <v>2.5999999999999999E-2</v>
      </c>
    </row>
    <row r="10" spans="2:6">
      <c r="B10" t="s">
        <v>22</v>
      </c>
      <c r="C10" t="s">
        <v>148</v>
      </c>
      <c r="D10" s="24">
        <v>37395000</v>
      </c>
      <c r="E10" s="24">
        <v>8262000</v>
      </c>
      <c r="F10" s="24">
        <v>61440000</v>
      </c>
    </row>
    <row r="11" spans="2:6">
      <c r="C11" t="s">
        <v>150</v>
      </c>
      <c r="D11" s="25">
        <v>2.8999999999999998E-2</v>
      </c>
      <c r="E11" s="25">
        <v>2.9000000000000001E-2</v>
      </c>
      <c r="F11" s="25">
        <v>3.1333333333333331E-2</v>
      </c>
    </row>
    <row r="12" spans="2:6">
      <c r="B12" t="s">
        <v>149</v>
      </c>
      <c r="D12" s="24">
        <v>37395000</v>
      </c>
      <c r="E12" s="24">
        <v>43095000</v>
      </c>
      <c r="F12" s="24">
        <v>61440000</v>
      </c>
    </row>
    <row r="13" spans="2:6">
      <c r="B13" t="s">
        <v>151</v>
      </c>
      <c r="D13" s="25">
        <v>2.642857142857143E-2</v>
      </c>
      <c r="E13" s="25">
        <v>3.0571428571428565E-2</v>
      </c>
      <c r="F13" s="25">
        <v>3.1999999999999994E-2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I8" sqref="I8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6">
        <v>3000000</v>
      </c>
      <c r="E3" s="26">
        <v>750000</v>
      </c>
      <c r="F3" s="26">
        <v>1500000</v>
      </c>
      <c r="G3" s="26">
        <v>4410000</v>
      </c>
    </row>
    <row r="4" spans="1:7" outlineLevel="3">
      <c r="A4" t="s">
        <v>82</v>
      </c>
      <c r="B4" t="s">
        <v>78</v>
      </c>
      <c r="C4" t="s">
        <v>81</v>
      </c>
      <c r="D4" s="26">
        <v>2500000</v>
      </c>
      <c r="E4" s="26">
        <v>650000</v>
      </c>
      <c r="F4" s="26">
        <v>1250000</v>
      </c>
      <c r="G4" s="26">
        <v>3696000</v>
      </c>
    </row>
    <row r="5" spans="1:7" outlineLevel="3">
      <c r="A5" t="s">
        <v>80</v>
      </c>
      <c r="B5" t="s">
        <v>78</v>
      </c>
      <c r="C5" t="s">
        <v>81</v>
      </c>
      <c r="D5" s="26">
        <v>2550000</v>
      </c>
      <c r="E5" s="26">
        <v>900000</v>
      </c>
      <c r="F5" s="26">
        <v>1275000</v>
      </c>
      <c r="G5" s="26">
        <v>3969000</v>
      </c>
    </row>
    <row r="6" spans="1:7" outlineLevel="3">
      <c r="A6" t="s">
        <v>83</v>
      </c>
      <c r="B6" t="s">
        <v>78</v>
      </c>
      <c r="C6" t="s">
        <v>84</v>
      </c>
      <c r="D6" s="26">
        <v>2100000</v>
      </c>
      <c r="E6" s="26">
        <v>800000</v>
      </c>
      <c r="F6" s="26">
        <v>1050000</v>
      </c>
      <c r="G6" s="26">
        <v>3318000</v>
      </c>
    </row>
    <row r="7" spans="1:7" outlineLevel="2">
      <c r="B7" s="23" t="s">
        <v>156</v>
      </c>
      <c r="D7" s="26"/>
      <c r="E7" s="26"/>
      <c r="F7" s="26"/>
      <c r="G7" s="26">
        <f>SUBTOTAL(4,G3:G6)</f>
        <v>4410000</v>
      </c>
    </row>
    <row r="8" spans="1:7" outlineLevel="1">
      <c r="B8" s="23" t="s">
        <v>152</v>
      </c>
      <c r="D8" s="26"/>
      <c r="E8" s="26"/>
      <c r="F8" s="26"/>
      <c r="G8" s="26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6">
        <v>2400000</v>
      </c>
      <c r="E9" s="26">
        <v>1200000</v>
      </c>
      <c r="F9" s="26">
        <v>1200000</v>
      </c>
      <c r="G9" s="26">
        <v>4032000</v>
      </c>
    </row>
    <row r="10" spans="1:7" outlineLevel="3">
      <c r="A10" t="s">
        <v>89</v>
      </c>
      <c r="B10" t="s">
        <v>86</v>
      </c>
      <c r="C10" t="s">
        <v>84</v>
      </c>
      <c r="D10" s="26">
        <v>2100000</v>
      </c>
      <c r="E10" s="26">
        <v>800000</v>
      </c>
      <c r="F10" s="26">
        <v>1050000</v>
      </c>
      <c r="G10" s="26">
        <v>3318000</v>
      </c>
    </row>
    <row r="11" spans="1:7" outlineLevel="3">
      <c r="A11" t="s">
        <v>88</v>
      </c>
      <c r="B11" t="s">
        <v>86</v>
      </c>
      <c r="C11" t="s">
        <v>84</v>
      </c>
      <c r="D11" s="26">
        <v>2050000</v>
      </c>
      <c r="E11" s="26">
        <v>650000</v>
      </c>
      <c r="F11" s="26">
        <v>1025000</v>
      </c>
      <c r="G11" s="26">
        <v>3129000</v>
      </c>
    </row>
    <row r="12" spans="1:7" outlineLevel="3">
      <c r="A12" t="s">
        <v>85</v>
      </c>
      <c r="B12" t="s">
        <v>86</v>
      </c>
      <c r="C12" t="s">
        <v>79</v>
      </c>
      <c r="D12" s="26">
        <v>3050000</v>
      </c>
      <c r="E12" s="26">
        <v>1000000</v>
      </c>
      <c r="F12" s="26">
        <v>1525000</v>
      </c>
      <c r="G12" s="26">
        <v>4683000</v>
      </c>
    </row>
    <row r="13" spans="1:7" outlineLevel="2">
      <c r="B13" s="23" t="s">
        <v>157</v>
      </c>
      <c r="D13" s="26"/>
      <c r="E13" s="26"/>
      <c r="F13" s="26"/>
      <c r="G13" s="26">
        <f>SUBTOTAL(4,G9:G12)</f>
        <v>4683000</v>
      </c>
    </row>
    <row r="14" spans="1:7" outlineLevel="1">
      <c r="B14" s="23" t="s">
        <v>153</v>
      </c>
      <c r="D14" s="26"/>
      <c r="E14" s="26"/>
      <c r="F14" s="26"/>
      <c r="G14" s="26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6">
        <v>2500000</v>
      </c>
      <c r="E15" s="26">
        <v>1150000</v>
      </c>
      <c r="F15" s="26">
        <v>1250000</v>
      </c>
      <c r="G15" s="26">
        <v>4116000</v>
      </c>
    </row>
    <row r="16" spans="1:7" outlineLevel="3">
      <c r="A16" t="s">
        <v>90</v>
      </c>
      <c r="B16" t="s">
        <v>91</v>
      </c>
      <c r="C16" t="s">
        <v>79</v>
      </c>
      <c r="D16" s="26">
        <v>2950000</v>
      </c>
      <c r="E16" s="26">
        <v>1000000</v>
      </c>
      <c r="F16" s="26">
        <v>1475000</v>
      </c>
      <c r="G16" s="26">
        <v>4557000</v>
      </c>
    </row>
    <row r="17" spans="2:7" outlineLevel="2">
      <c r="B17" s="23" t="s">
        <v>158</v>
      </c>
      <c r="D17" s="26"/>
      <c r="E17" s="26"/>
      <c r="F17" s="26"/>
      <c r="G17" s="26">
        <f>SUBTOTAL(4,G15:G16)</f>
        <v>4557000</v>
      </c>
    </row>
    <row r="18" spans="2:7" outlineLevel="1">
      <c r="B18" s="23" t="s">
        <v>154</v>
      </c>
      <c r="D18" s="26"/>
      <c r="E18" s="26"/>
      <c r="F18" s="26"/>
      <c r="G18" s="26">
        <f>SUBTOTAL(1,G15:G16)</f>
        <v>4336500</v>
      </c>
    </row>
    <row r="19" spans="2:7">
      <c r="B19" s="23" t="s">
        <v>159</v>
      </c>
      <c r="D19" s="26"/>
      <c r="E19" s="26"/>
      <c r="F19" s="26"/>
      <c r="G19" s="26">
        <f>SUBTOTAL(4,G3:G16)</f>
        <v>4683000</v>
      </c>
    </row>
    <row r="20" spans="2:7">
      <c r="B20" s="23" t="s">
        <v>155</v>
      </c>
      <c r="D20" s="26"/>
      <c r="E20" s="26"/>
      <c r="F20" s="26"/>
      <c r="G20" s="26">
        <f>SUBTOTAL(1,G3:G16)</f>
        <v>3922800</v>
      </c>
    </row>
  </sheetData>
  <autoFilter ref="A2:G16" xr:uid="{8D37A9E3-D9C4-4908-B16D-C81E5A95F9EF}">
    <sortState xmlns:xlrd2="http://schemas.microsoft.com/office/spreadsheetml/2017/richdata2" ref="A3:G16">
      <sortCondition ref="B2:B16"/>
    </sortState>
  </autoFilter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tabSelected="1" workbookViewId="0">
      <selection activeCell="K13" sqref="K13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7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7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7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7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7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7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7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7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7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7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7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7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M20" sqref="M20"/>
    </sheetView>
  </sheetViews>
  <sheetFormatPr defaultRowHeight="17.399999999999999"/>
  <cols>
    <col min="1" max="1" width="3.59765625" customWidth="1"/>
  </cols>
  <sheetData>
    <row r="2" spans="2:6">
      <c r="B2" s="14" t="s">
        <v>125</v>
      </c>
      <c r="C2" s="14"/>
      <c r="D2" s="14"/>
      <c r="E2" s="14"/>
      <c r="F2" s="14"/>
    </row>
    <row r="3" spans="2:6">
      <c r="B3" s="14"/>
      <c r="C3" s="14"/>
      <c r="D3" s="14"/>
      <c r="E3" s="14"/>
      <c r="F3" s="15" t="s">
        <v>113</v>
      </c>
    </row>
    <row r="4" spans="2:6">
      <c r="B4" s="14" t="s">
        <v>114</v>
      </c>
      <c r="C4" s="14" t="s">
        <v>115</v>
      </c>
      <c r="D4" s="14" t="s">
        <v>116</v>
      </c>
      <c r="E4" s="14" t="s">
        <v>117</v>
      </c>
      <c r="F4" s="14" t="s">
        <v>118</v>
      </c>
    </row>
    <row r="5" spans="2:6">
      <c r="B5" s="14" t="s">
        <v>119</v>
      </c>
      <c r="C5" s="14">
        <v>2417</v>
      </c>
      <c r="D5" s="14">
        <v>3633</v>
      </c>
      <c r="E5" s="14">
        <v>3334</v>
      </c>
      <c r="F5" s="16">
        <v>0.52</v>
      </c>
    </row>
    <row r="6" spans="2:6">
      <c r="B6" s="14" t="s">
        <v>120</v>
      </c>
      <c r="C6" s="14">
        <v>730</v>
      </c>
      <c r="D6" s="14">
        <v>1282</v>
      </c>
      <c r="E6" s="14">
        <v>1026</v>
      </c>
      <c r="F6" s="16">
        <v>0.17</v>
      </c>
    </row>
    <row r="7" spans="2:6">
      <c r="B7" s="14" t="s">
        <v>121</v>
      </c>
      <c r="C7" s="14">
        <v>821</v>
      </c>
      <c r="D7" s="14">
        <v>1282</v>
      </c>
      <c r="E7" s="14">
        <v>1218</v>
      </c>
      <c r="F7" s="16">
        <v>0.18</v>
      </c>
    </row>
    <row r="8" spans="2:6">
      <c r="B8" s="14" t="s">
        <v>122</v>
      </c>
      <c r="C8" s="14">
        <v>228</v>
      </c>
      <c r="D8" s="14">
        <v>285</v>
      </c>
      <c r="E8" s="14">
        <v>449</v>
      </c>
      <c r="F8" s="16">
        <v>0.05</v>
      </c>
    </row>
    <row r="9" spans="2:6">
      <c r="B9" s="14" t="s">
        <v>123</v>
      </c>
      <c r="C9" s="14">
        <v>228</v>
      </c>
      <c r="D9" s="14">
        <v>142</v>
      </c>
      <c r="E9" s="14">
        <v>321</v>
      </c>
      <c r="F9" s="16">
        <v>0.04</v>
      </c>
    </row>
    <row r="10" spans="2:6">
      <c r="B10" s="14" t="s">
        <v>124</v>
      </c>
      <c r="C10" s="14">
        <v>137</v>
      </c>
      <c r="D10" s="14">
        <v>499</v>
      </c>
      <c r="E10" s="14">
        <v>64</v>
      </c>
      <c r="F10" s="16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G3" sqref="G3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9" t="s">
        <v>133</v>
      </c>
      <c r="C1" s="29"/>
      <c r="D1" s="29"/>
      <c r="E1" s="19"/>
    </row>
    <row r="2" spans="1:7">
      <c r="A2" s="15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7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7" t="s">
        <v>131</v>
      </c>
    </row>
    <row r="7" spans="1:7">
      <c r="A7" s="1"/>
      <c r="B7" s="1"/>
      <c r="C7" s="1"/>
      <c r="D7" s="1"/>
      <c r="E7" s="1"/>
      <c r="G7" s="17" t="s">
        <v>140</v>
      </c>
    </row>
    <row r="8" spans="1:7">
      <c r="A8" s="1"/>
      <c r="B8" s="1"/>
      <c r="C8" s="1"/>
      <c r="D8" s="1"/>
      <c r="E8" s="1"/>
      <c r="G8" s="17" t="s">
        <v>127</v>
      </c>
    </row>
    <row r="9" spans="1:7">
      <c r="A9" s="1"/>
      <c r="B9" s="1"/>
      <c r="C9" s="1"/>
      <c r="D9" s="1"/>
      <c r="E9" s="1"/>
      <c r="G9" s="17" t="s">
        <v>141</v>
      </c>
    </row>
    <row r="10" spans="1:7">
      <c r="A10" s="1"/>
      <c r="B10" s="1"/>
      <c r="C10" s="1"/>
      <c r="D10" s="1"/>
      <c r="E10" s="1"/>
      <c r="G10" s="18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807720</xdr:colOff>
                <xdr:row>2</xdr:row>
                <xdr:rowOff>68580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Q E A A B Q S w M E F A A C A A g A W K 8 + W i V a + q m l A A A A 9 g A A A B I A H A B D b 2 5 m a W c v U G F j a 2 F n Z S 5 4 b W w g o h g A K K A U A A A A A A A A A A A A A A A A A A A A A A A A A A A A h Y 9 L D o I w A E S v Q r q n H 0 j 8 k F I W L p X E a G L c N q V C A 7 S G F s v d X H g k r y B G U X c u 5 8 1 b z N y v N 5 o N b R N c Z G e V 0 S k g E I N A a m E K p c s U 9 O 4 U L k D G 6 J a L m p c y G G V t k 8 E W K a i c O y c I e e + h j 6 H p S h R h T N A x 3 + x F J V s O P r L 6 L 4 d K W 8 e 1 k I D R w 2 s M i y C J l 5 D M Z x B T N E G a K / 0 V o n H v s / 2 B d N U 3 r u 8 k q 0 2 4 3 l E 0 R Y r e H 9 g D U E s D B B Q A A g A I A F i v P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r z 5 a k k + 3 B b 0 B A A D B A g A A E w A c A E Z v c m 1 1 b G F z L 1 N l Y 3 R p b 2 4 x L m 0 g o h g A K K A U A A A A A A A A A A A A A A A A A A A A A A A A A A A A d V F B a x N B F L 4 H 8 h + G 9 b K B Y a F Q C r X s Q V J F L 1 J N b o 2 H d T P W h d 0 Z m Z k E S w j s w U I V h R Q a N s V N S U G 0 l R 5 i u o Q V 8 Q / N v P 0 P T r u F p L a d y 8 y 8 7 7 3 v v e 9 7 g v g y Y B Q 1 y n t l o 1 q p V s R b j 5 M 2 U v k U k j 3 9 O Y Z 5 W o w + F E d n y E U h k d U K M g e + D v R F b i J 1 0 X U 2 m d + J C J X 2 k y A k T p 1 R a T 7 C t u o P W y r P 9 S y B P 1 l x l K 6 o / C N k Y 5 g M 9 f f z F i Q H s B e 3 9 M 9 T G I 9 a t 7 s 5 v u h a N b y 9 S c I g C i T h r o U t j O o s 7 E R U u G s Y P a Y + a w d 0 x 1 1 f X c f o R Y d J 0 p C 7 I X E X T + c 5 o + R V D Z d D P 7 D g 0 2 8 1 O 9 O D F B X J N / 3 l 0 D I K m t 5 r k 7 j F W W S q n h K v T b i w S 3 0 Y b V / H H 4 V h w / d C j w t X 8 s 4 y p b 6 I 1 e z v J S W k k 2 I 0 X F A 2 u U f F G 8 a j c u b m 7 j s i 7 D t m w L 2 e Z Z Q X B y k c D 4 x E a R K R J O 9 l H 6 O e Z Q w x Y Z X v w / D E g M + o X F t 1 L r m u U J X F x X A C P 2 I 9 j 2 + V l n b e V w r J F M Y Z p K c G 2 i L c N z v z d s g S P j 9 U 0 7 j k g O T 8 / w b 9 J V c n q f o 1 v b I g y R D s j x Y e v C Q R 6 5 L r p d l 3 u I V v a r 8 p t 1 + r V g J 6 f 5 u N f 1 B L A Q I t A B Q A A g A I A F i v P l o l W v q p p Q A A A P Y A A A A S A A A A A A A A A A A A A A A A A A A A A A B D b 2 5 m a W c v U G F j a 2 F n Z S 5 4 b W x Q S w E C L Q A U A A I A C A B Y r z 5 a D 8 r p q 6 Q A A A D p A A A A E w A A A A A A A A A A A A A A A A D x A A A A W 0 N v b n R l b n R f V H l w Z X N d L n h t b F B L A Q I t A B Q A A g A I A F i v P l q S T 7 c F v Q E A A M E C A A A T A A A A A A A A A A A A A A A A A O I B A A B G b 3 J t d W x h c y 9 T Z W N 0 a W 9 u M S 5 t U E s F B g A A A A A D A A M A w g A A A O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k N A A A A A A A A x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S V C O C V C M C V F Q y U 5 N y U 4 N S V F Q i U 4 Q y U 4 M C V F Q y V C N i U 5 Q y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l F 1 Z X J 5 S U Q i I F Z h b H V l P S J z O D Q 4 O D B k O T U t Z G V k Z i 0 0 Y T B l L W J j O D Y t N D Y x Y 2 E w M j c 2 Y j k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T I 6 N T g 6 N D k u M j M 0 O T k x M V o i I C 8 + P E V u d H J 5 I F R 5 c G U 9 I k Z p b G x D b 2 x 1 b W 5 U e X B l c y I g V m F s d W U 9 I n N C Z 0 1 F Q m c 9 P S I g L z 4 8 R W 5 0 c n k g V H l w Z T 0 i R m l s b E N v b H V t b k 5 h b W V z I i B W Y W x 1 Z T 0 i c 1 s m c X V v d D v q t I D t l a D s p 4 D r t o A m c X V v d D s s J n F 1 b 3 Q 7 6 4 y A 7 L a c 6 r i I 7 J W h J n F 1 b 3 Q 7 L C Z x d W 9 0 O + y X s O y d t O y c q C Z x d W 9 0 O y w m c X V v d D v s t p T q s I D r j I D s t p z s l 6 z r t o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u L D s l 4 X r j I D s t p z t m I T t m a k v Q X V 0 b 1 J l b W 9 2 Z W R D b 2 x 1 b W 5 z M S 5 7 6 r S A 7 Z W g 7 K e A 6 7 a A L D B 9 J n F 1 b 3 Q 7 L C Z x d W 9 0 O 1 N l Y 3 R p b 2 4 x L + q 4 s O y X h e u M g O y 2 n O 2 Y h O 2 Z q S 9 B d X R v U m V t b 3 Z l Z E N v b H V t b n M x L n v r j I D s t p z q u I j s l a E s M X 0 m c X V v d D s s J n F 1 b 3 Q 7 U 2 V j d G l v b j E v 6 r i w 7 J e F 6 4 y A 7 L a c 7 Z i E 7 Z m p L 0 F 1 d G 9 S Z W 1 v d m V k Q 2 9 s d W 1 u c z E u e + y X s O y d t O y c q C w y f S Z x d W 9 0 O y w m c X V v d D t T Z W N 0 a W 9 u M S / q u L D s l 4 X r j I D s t p z t m I T t m a k v Q X V 0 b 1 J l b W 9 2 Z W R D b 2 x 1 b W 5 z M S 5 7 7 L a U 6 r C A 6 4 y A 7 L a c 7 J e s 6 7 a A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+ q 4 s O y X h e u M g O y 2 n O 2 Y h O 2 Z q S 9 B d X R v U m V t b 3 Z l Z E N v b H V t b n M x L n v q t I D t l a D s p 4 D r t o A s M H 0 m c X V v d D s s J n F 1 b 3 Q 7 U 2 V j d G l v b j E v 6 r i w 7 J e F 6 4 y A 7 L a c 7 Z i E 7 Z m p L 0 F 1 d G 9 S Z W 1 v d m V k Q 2 9 s d W 1 u c z E u e + u M g O y 2 n O q 4 i O y V o S w x f S Z x d W 9 0 O y w m c X V v d D t T Z W N 0 a W 9 u M S / q u L D s l 4 X r j I D s t p z t m I T t m a k v Q X V 0 b 1 J l b W 9 2 Z W R D b 2 x 1 b W 5 z M S 5 7 7 J e w 7 J 2 0 7 J y o L D J 9 J n F 1 b 3 Q 7 L C Z x d W 9 0 O 1 N l Y 3 R p b 2 4 x L + q 4 s O y X h e u M g O y 2 n O 2 Y h O 2 Z q S 9 B d X R v U m V t b 3 Z l Z E N v b H V t b n M x L n v s t p T q s I D r j I D s t p z s l 6 z r t o A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O C V C M C V F Q y U 5 N y U 4 N S V F Q i U 4 Q y U 4 M C V F Q y V C N i U 5 Q y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g l Q j A l R U M l O T c l O D U l R U I l O E M l O D A l R U M l Q j Y l O U M l R U Q l O T g l O D Q l R U Q l O T k l Q T k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4 J U I w J U V D J T k 3 J T g 1 J U V C J T h D J T g w J U V D J U I 2 J T l D J U V E J T k 4 J T g 0 J U V E J T k 5 J U E 5 L y V F Q i V C M y U 4 M C V F Q S V C M i V C R C V F Q i U 5 M C U 5 Q y U y M C V F Q y U 5 Q y V B M C V F R C U 5 O C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O C V C M C V F Q y U 5 N y U 4 N S V F Q i U 4 Q y U 4 M C V F Q y V C N i U 5 Q y V F R C U 5 O C U 4 N C V F R C U 5 O S V B O S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+ j s m y m p B 0 K c o h 4 L K b D I L g A A A A A C A A A A A A A Q Z g A A A A E A A C A A A A B y o B d z y v c 8 c 9 I I 9 e 3 h F u o h W g i Q q / H R H T K 7 Q 4 v H c b A 0 l w A A A A A O g A A A A A I A A C A A A A B r g 1 P n B z w v T o j b c 7 j n 6 2 Q r A z F i H j I 8 Y N J v H k A I B B 0 Y / 1 A A A A D k k g z t y t z b E + F W 7 q O K + f 1 W e N 2 n x s k 2 Z b 7 l j E V + h 7 P p B l a D E o l r E L F U c L d L y h 5 + Q s R a F z T N 5 s V 9 i A H y C w N g O R y 7 t X Y p v c L p R X Y K u u L S S Y O s J U A A A A A e 7 J i 3 y b l i E G I Q P a h C d i r H z 9 G E l 5 o i u h Z K i a s p M K 7 5 E 9 f A f M N j R N p l w B F r g / r F h t u P 0 B m L c R m T l a w y G 0 / 6 s t 8 T < / D a t a M a s h u p > 
</file>

<file path=customXml/itemProps1.xml><?xml version="1.0" encoding="utf-8"?>
<ds:datastoreItem xmlns:ds="http://schemas.openxmlformats.org/officeDocument/2006/customXml" ds:itemID="{B533FD54-C53A-4F48-9E93-9F2615C8EF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찬효 박</cp:lastModifiedBy>
  <cp:lastPrinted>2025-01-30T12:39:37Z</cp:lastPrinted>
  <dcterms:created xsi:type="dcterms:W3CDTF">2023-07-14T11:40:39Z</dcterms:created>
  <dcterms:modified xsi:type="dcterms:W3CDTF">2025-01-30T13:43:10Z</dcterms:modified>
</cp:coreProperties>
</file>