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엘지\Desktop\2급\2025_총정리_컴활2급실기_학습자료\길벗컴활2급총정리\모의\"/>
    </mc:Choice>
  </mc:AlternateContent>
  <xr:revisionPtr revIDLastSave="0" documentId="13_ncr:1_{CA7699C6-BCC1-4845-801F-B61A324A6CAE}" xr6:coauthVersionLast="47" xr6:coauthVersionMax="47" xr10:uidLastSave="{00000000-0000-0000-0000-000000000000}"/>
  <bookViews>
    <workbookView xWindow="-108" yWindow="-108" windowWidth="23256" windowHeight="12576" firstSheet="2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1" i="10"/>
  <c r="D32" i="10"/>
  <c r="D33" i="10"/>
  <c r="D34" i="10"/>
  <c r="D35" i="10"/>
  <c r="D36" i="10"/>
  <c r="D29" i="10"/>
  <c r="I17" i="10"/>
  <c r="I18" i="10"/>
  <c r="I19" i="10"/>
  <c r="I20" i="10"/>
  <c r="I21" i="10"/>
  <c r="I22" i="10"/>
  <c r="I23" i="10"/>
  <c r="I24" i="10"/>
  <c r="I25" i="10"/>
  <c r="I16" i="10"/>
  <c r="D25" i="10"/>
  <c r="I4" i="10"/>
  <c r="I5" i="10"/>
  <c r="I6" i="10"/>
  <c r="I7" i="10"/>
  <c r="I8" i="10"/>
  <c r="I9" i="10"/>
  <c r="I10" i="10"/>
  <c r="I11" i="10"/>
  <c r="I12" i="10"/>
  <c r="I3" i="10"/>
  <c r="D12" i="10"/>
  <c r="F5" i="7"/>
  <c r="F6" i="7"/>
  <c r="F7" i="7"/>
  <c r="F8" i="7"/>
  <c r="F9" i="7"/>
  <c r="F10" i="7"/>
  <c r="F11" i="7"/>
  <c r="F12" i="7"/>
  <c r="F13" i="7"/>
  <c r="F4" i="7"/>
  <c r="E4" i="8" l="1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<sst xmlns="http://schemas.openxmlformats.org/spreadsheetml/2006/main" count="350" uniqueCount="230">
  <si>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</si>
  <si>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</si>
  <si>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</si>
  <si>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</si>
  <si>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</si>
  <si>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</si>
  <si>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</si>
  <si>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</si>
  <si>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</si>
  <si>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</si>
  <si>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</si>
  <si>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</si>
  <si>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</si>
  <si>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</si>
  <si>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</si>
  <si>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</si>
  <si>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</si>
  <si>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</si>
  <si>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</si>
  <si>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</si>
  <si>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</si>
  <si>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</si>
  <si>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</si>
  <si>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</si>
  <si>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</si>
  <si>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</si>
  <si>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</si>
  <si>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</si>
  <si>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</si>
  <si>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</si>
  <si>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</si>
  <si>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</si>
  <si>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</si>
  <si>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</si>
  <si>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</si>
  <si>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</si>
  <si>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</si>
  <si>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</si>
  <si>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</si>
  <si>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</si>
  <si>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</si>
  <si>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</si>
  <si>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</si>
  <si>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</si>
  <si>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</si>
  <si>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</si>
  <si>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</si>
  <si>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</si>
  <si>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</si>
  <si>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</si>
  <si>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</si>
  <si>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</si>
  <si>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</si>
  <si>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</si>
  <si>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</si>
  <si>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</si>
  <si>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</si>
  <si>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</si>
  <si>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</si>
  <si>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</si>
  <si>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</si>
  <si>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</si>
  <si>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</si>
  <si>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</si>
  <si>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</si>
  <si>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</si>
  <si>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</si>
  <si>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</si>
  <si>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</si>
  <si>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</si>
  <si>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</si>
  <si>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</si>
  <si>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</si>
  <si>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</si>
  <si>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</si>
  <si>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</si>
  <si>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</si>
  <si>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</si>
  <si>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</si>
  <si>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</si>
  <si>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</si>
  <si>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</si>
  <si>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</si>
  <si>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</si>
  <si>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</si>
  <si>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</si>
  <si>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</si>
  <si>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</si>
  <si>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</si>
  <si>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</si>
  <si>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</si>
  <si>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</si>
  <si>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</si>
  <si>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</si>
  <si>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</si>
  <si>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</si>
  <si>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</si>
  <si>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</si>
  <si>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</si>
  <si>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</si>
  <si>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</si>
  <si>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</si>
  <si>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</si>
  <si>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</si>
  <si>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</si>
  <si>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</si>
  <si>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</si>
  <si>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</si>
  <si>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</si>
  <si>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</si>
  <si>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</si>
  <si>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</si>
  <si>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</si>
  <si>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</si>
  <si>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</si>
  <si>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</si>
  <si>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</si>
  <si>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</si>
  <si>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</si>
  <si>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</si>
  <si>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</si>
  <si>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</si>
  <si>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</si>
  <si>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</si>
  <si>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</si>
  <si>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</si>
  <si>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</si>
  <si>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</si>
  <si>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</si>
  <si>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</si>
  <si>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</si>
  <si>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</si>
  <si>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</si>
  <si>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</si>
  <si>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</si>
  <si>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</si>
  <si>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</si>
  <si>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</si>
  <si>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</si>
  <si>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</si>
  <si>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</si>
  <si>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</si>
  <si>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</si>
  <si>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</si>
  <si>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</si>
  <si>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</si>
  <si>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</si>
  <si>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</si>
  <si>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</si>
  <si>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</si>
  <si>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</si>
  <si>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</si>
  <si>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</si>
  <si>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</si>
  <si>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</si>
  <si>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</si>
  <si>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</si>
  <si>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</si>
  <si>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</si>
  <si>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</si>
  <si>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</si>
  <si>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</si>
  <si>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</si>
  <si>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</si>
  <si>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</si>
  <si>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</si>
  <si>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</si>
  <si>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</si>
  <si>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</si>
  <si>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</si>
  <si>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</si>
  <si>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</si>
  <si>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</si>
  <si>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</si>
  <si>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</si>
  <si>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</si>
  <si>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</si>
  <si>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</si>
  <si>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</si>
  <si>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</si>
  <si>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</si>
  <si>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</si>
  <si>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</si>
  <si>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</si>
  <si>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</si>
  <si>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</si>
  <si>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교육시간(시간)</t>
    <phoneticPr fontId="1" type="noConversion"/>
  </si>
  <si>
    <t>수강료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</si>
  <si>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</si>
  <si>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</si>
  <si>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</si>
  <si>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</si>
  <si>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</si>
  <si>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</si>
  <si>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</si>
  <si>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</si>
  <si>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</si>
  <si>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</si>
  <si>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</si>
  <si>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</si>
  <si>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</si>
  <si>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</si>
  <si>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</si>
  <si>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</si>
  <si>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</si>
  <si>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</si>
  <si>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</si>
  <si>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</si>
  <si>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</si>
  <si>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진료비</t>
    <phoneticPr fontId="1" type="noConversion"/>
  </si>
  <si>
    <t>性別</t>
    <phoneticPr fontId="1" type="noConversion"/>
  </si>
  <si>
    <t>판매량</t>
    <phoneticPr fontId="1" type="noConversion"/>
  </si>
  <si>
    <t>판매총액</t>
    <phoneticPr fontId="1" type="noConversion"/>
  </si>
  <si>
    <t>&gt;=250</t>
    <phoneticPr fontId="1" type="noConversion"/>
  </si>
  <si>
    <t>&gt;=9000000</t>
    <phoneticPr fontId="1" type="noConversion"/>
  </si>
  <si>
    <t>총합계</t>
  </si>
  <si>
    <t>(모두)</t>
  </si>
  <si>
    <t>평균 : 납품총액</t>
  </si>
  <si>
    <t>*</t>
  </si>
  <si>
    <t>판매가인상</t>
  </si>
  <si>
    <t>만든 사람 박지은 날짜 2025-01-15
수정한 사람 박지은 날짜 2025-01-15</t>
  </si>
  <si>
    <t>판매가인하</t>
  </si>
  <si>
    <t>만든 사람 박지은 날짜 2025-01-15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</si>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</sst>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9" formatCode="yyyy&quot;년&quot;mm&quot;월&quot;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232000"/>
        <c:axId val="1375233920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1375233920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5232000"/>
        <c:crosses val="max"/>
        <c:crossBetween val="between"/>
        <c:majorUnit val="0.1"/>
      </c:valAx>
      <c:catAx>
        <c:axId val="1375232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523392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F810717A-68DA-485C-14ED-28195D6B107D}"/>
            </a:ext>
          </a:extLst>
        </xdr:cNvPr>
        <xdr:cNvSpPr/>
      </xdr:nvSpPr>
      <xdr:spPr>
        <a:xfrm>
          <a:off x="2621280" y="3139440"/>
          <a:ext cx="102870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지은" refreshedDate="45672.664905787038" createdVersion="8" refreshedVersion="8" minRefreshableVersion="3" recordCount="12" xr:uid="{7A2F4B90-F753-4BAA-AFEA-4157C3A1086B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97DB20-790F-4BE1-85DA-0F2CB7A26DE4}" name="피벗 테이블1" cacheId="5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1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A10" sqref="A10"/>
    </sheetView>
  </sheetViews>
  <sheetFormatPr defaultRowHeight="17.399999999999999" x14ac:dyDescent="0.4"/>
  <cols>
    <col min="1" max="1" width="9.3984375" bestFit="1" customWidth="1"/>
    <col min="5" max="5" width="13.5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182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4">
      <c r="A4" s="1" t="s">
        <v>203</v>
      </c>
      <c r="B4" s="1" t="s">
        <v>197</v>
      </c>
      <c r="C4" s="1" t="s">
        <v>194</v>
      </c>
      <c r="D4" s="1" t="s">
        <v>188</v>
      </c>
      <c r="E4" s="1">
        <v>24</v>
      </c>
      <c r="F4" s="2">
        <v>120000</v>
      </c>
    </row>
    <row r="5" spans="1:6" x14ac:dyDescent="0.4">
      <c r="A5" s="1" t="s">
        <v>204</v>
      </c>
      <c r="B5" s="1" t="s">
        <v>198</v>
      </c>
      <c r="C5" s="1" t="s">
        <v>195</v>
      </c>
      <c r="D5" s="1" t="s">
        <v>189</v>
      </c>
      <c r="E5" s="1">
        <v>45</v>
      </c>
      <c r="F5" s="2">
        <v>270000</v>
      </c>
    </row>
    <row r="6" spans="1:6" x14ac:dyDescent="0.4">
      <c r="A6" s="1" t="s">
        <v>205</v>
      </c>
      <c r="B6" s="1" t="s">
        <v>199</v>
      </c>
      <c r="C6" s="1" t="s">
        <v>194</v>
      </c>
      <c r="D6" s="1" t="s">
        <v>190</v>
      </c>
      <c r="E6" s="1">
        <v>30</v>
      </c>
      <c r="F6" s="2">
        <v>140000</v>
      </c>
    </row>
    <row r="7" spans="1:6" x14ac:dyDescent="0.4">
      <c r="A7" s="1" t="s">
        <v>206</v>
      </c>
      <c r="B7" s="1" t="s">
        <v>200</v>
      </c>
      <c r="C7" s="1" t="s">
        <v>196</v>
      </c>
      <c r="D7" s="1" t="s">
        <v>191</v>
      </c>
      <c r="E7" s="1">
        <v>30</v>
      </c>
      <c r="F7" s="2">
        <v>140000</v>
      </c>
    </row>
    <row r="8" spans="1:6" x14ac:dyDescent="0.4">
      <c r="A8" s="1" t="s">
        <v>207</v>
      </c>
      <c r="B8" s="1" t="s">
        <v>201</v>
      </c>
      <c r="C8" s="1" t="s">
        <v>195</v>
      </c>
      <c r="D8" s="1" t="s">
        <v>192</v>
      </c>
      <c r="E8" s="1">
        <v>50</v>
      </c>
      <c r="F8" s="2">
        <v>300000</v>
      </c>
    </row>
    <row r="9" spans="1:6" x14ac:dyDescent="0.4">
      <c r="A9" s="1" t="s">
        <v>208</v>
      </c>
      <c r="B9" s="1" t="s">
        <v>202</v>
      </c>
      <c r="C9" s="1" t="s">
        <v>196</v>
      </c>
      <c r="D9" s="1" t="s">
        <v>193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I4" sqref="I4"/>
    </sheetView>
  </sheetViews>
  <sheetFormatPr defaultRowHeight="17.399999999999999" x14ac:dyDescent="0.4"/>
  <cols>
    <col min="1" max="1" width="15.19921875" bestFit="1" customWidth="1"/>
    <col min="5" max="5" width="11" bestFit="1" customWidth="1"/>
    <col min="6" max="6" width="9.59765625" bestFit="1" customWidth="1"/>
  </cols>
  <sheetData>
    <row r="1" spans="1:6" ht="30" customHeight="1" thickBot="1" x14ac:dyDescent="0.45">
      <c r="A1" s="18" t="s">
        <v>88</v>
      </c>
      <c r="B1" s="18"/>
      <c r="C1" s="18"/>
      <c r="D1" s="18"/>
      <c r="E1" s="18"/>
      <c r="F1" s="18"/>
    </row>
    <row r="2" spans="1:6" ht="18" thickTop="1" x14ac:dyDescent="0.4"/>
    <row r="3" spans="1:6" x14ac:dyDescent="0.4">
      <c r="A3" s="19" t="s">
        <v>71</v>
      </c>
      <c r="B3" s="19" t="s">
        <v>72</v>
      </c>
      <c r="C3" s="19" t="s">
        <v>210</v>
      </c>
      <c r="D3" s="19" t="s">
        <v>73</v>
      </c>
      <c r="E3" s="19" t="s">
        <v>74</v>
      </c>
      <c r="F3" s="19" t="s">
        <v>209</v>
      </c>
    </row>
    <row r="4" spans="1:6" x14ac:dyDescent="0.4">
      <c r="A4" s="20">
        <v>45572</v>
      </c>
      <c r="B4" s="6" t="s">
        <v>75</v>
      </c>
      <c r="C4" s="6" t="s">
        <v>62</v>
      </c>
      <c r="D4" s="6">
        <v>46</v>
      </c>
      <c r="E4" s="6" t="s">
        <v>76</v>
      </c>
      <c r="F4" s="21">
        <v>6200</v>
      </c>
    </row>
    <row r="5" spans="1:6" x14ac:dyDescent="0.4">
      <c r="A5" s="20">
        <v>45572</v>
      </c>
      <c r="B5" s="6" t="s">
        <v>77</v>
      </c>
      <c r="C5" s="6" t="s">
        <v>65</v>
      </c>
      <c r="D5" s="6">
        <v>38</v>
      </c>
      <c r="E5" s="6" t="s">
        <v>78</v>
      </c>
      <c r="F5" s="21">
        <v>5800</v>
      </c>
    </row>
    <row r="6" spans="1:6" x14ac:dyDescent="0.4">
      <c r="A6" s="20">
        <v>45573</v>
      </c>
      <c r="B6" s="6" t="s">
        <v>79</v>
      </c>
      <c r="C6" s="6" t="s">
        <v>65</v>
      </c>
      <c r="D6" s="6">
        <v>61</v>
      </c>
      <c r="E6" s="6" t="s">
        <v>80</v>
      </c>
      <c r="F6" s="21">
        <v>11500</v>
      </c>
    </row>
    <row r="7" spans="1:6" x14ac:dyDescent="0.4">
      <c r="A7" s="20">
        <v>45575</v>
      </c>
      <c r="B7" s="6" t="s">
        <v>81</v>
      </c>
      <c r="C7" s="6" t="s">
        <v>62</v>
      </c>
      <c r="D7" s="6">
        <v>72</v>
      </c>
      <c r="E7" s="6" t="s">
        <v>80</v>
      </c>
      <c r="F7" s="21">
        <v>9570</v>
      </c>
    </row>
    <row r="8" spans="1:6" x14ac:dyDescent="0.4">
      <c r="A8" s="20">
        <v>45575</v>
      </c>
      <c r="B8" s="6" t="s">
        <v>82</v>
      </c>
      <c r="C8" s="6" t="s">
        <v>65</v>
      </c>
      <c r="D8" s="6">
        <v>26</v>
      </c>
      <c r="E8" s="6" t="s">
        <v>83</v>
      </c>
      <c r="F8" s="21">
        <v>12500</v>
      </c>
    </row>
    <row r="9" spans="1:6" x14ac:dyDescent="0.4">
      <c r="A9" s="20">
        <v>45575</v>
      </c>
      <c r="B9" s="6" t="s">
        <v>84</v>
      </c>
      <c r="C9" s="6" t="s">
        <v>65</v>
      </c>
      <c r="D9" s="6">
        <v>34</v>
      </c>
      <c r="E9" s="6" t="s">
        <v>76</v>
      </c>
      <c r="F9" s="21">
        <v>6000</v>
      </c>
    </row>
    <row r="10" spans="1:6" x14ac:dyDescent="0.4">
      <c r="A10" s="20">
        <v>45576</v>
      </c>
      <c r="B10" s="6" t="s">
        <v>85</v>
      </c>
      <c r="C10" s="6" t="s">
        <v>62</v>
      </c>
      <c r="D10" s="6">
        <v>28</v>
      </c>
      <c r="E10" s="6" t="s">
        <v>83</v>
      </c>
      <c r="F10" s="21">
        <v>10670</v>
      </c>
    </row>
    <row r="11" spans="1:6" x14ac:dyDescent="0.4">
      <c r="A11" s="20">
        <v>45576</v>
      </c>
      <c r="B11" s="6" t="s">
        <v>86</v>
      </c>
      <c r="C11" s="6" t="s">
        <v>62</v>
      </c>
      <c r="D11" s="6">
        <v>49</v>
      </c>
      <c r="E11" s="6" t="s">
        <v>78</v>
      </c>
      <c r="F11" s="21">
        <v>6720</v>
      </c>
    </row>
    <row r="12" spans="1:6" x14ac:dyDescent="0.4">
      <c r="A12" s="20">
        <v>45579</v>
      </c>
      <c r="B12" s="6" t="s">
        <v>87</v>
      </c>
      <c r="C12" s="6" t="s">
        <v>62</v>
      </c>
      <c r="D12" s="6">
        <v>58</v>
      </c>
      <c r="E12" s="6" t="s">
        <v>80</v>
      </c>
      <c r="F12" s="21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topLeftCell="A15" workbookViewId="0">
      <selection activeCell="I32" sqref="I32"/>
    </sheetView>
  </sheetViews>
  <sheetFormatPr defaultRowHeight="17.399999999999999" x14ac:dyDescent="0.4"/>
  <cols>
    <col min="1" max="1" width="9.09765625" bestFit="1" customWidth="1"/>
    <col min="2" max="2" width="11.09765625" bestFit="1" customWidth="1"/>
    <col min="7" max="7" width="10.59765625" bestFit="1" customWidth="1"/>
  </cols>
  <sheetData>
    <row r="1" spans="1:7" ht="21" x14ac:dyDescent="0.4">
      <c r="A1" s="14" t="s">
        <v>89</v>
      </c>
      <c r="B1" s="14"/>
      <c r="C1" s="14"/>
      <c r="D1" s="14"/>
      <c r="E1" s="14"/>
      <c r="F1" s="14"/>
      <c r="G1" s="14"/>
    </row>
    <row r="3" spans="1:7" x14ac:dyDescent="0.4">
      <c r="A3" s="6" t="s">
        <v>90</v>
      </c>
      <c r="B3" s="6" t="s">
        <v>91</v>
      </c>
      <c r="C3" s="6" t="s">
        <v>92</v>
      </c>
      <c r="D3" s="6" t="s">
        <v>93</v>
      </c>
      <c r="E3" s="6" t="s">
        <v>94</v>
      </c>
      <c r="F3" s="6" t="s">
        <v>95</v>
      </c>
      <c r="G3" s="6" t="s">
        <v>96</v>
      </c>
    </row>
    <row r="4" spans="1:7" x14ac:dyDescent="0.4">
      <c r="A4" s="6" t="s">
        <v>97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4">
      <c r="A5" s="6" t="s">
        <v>97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4">
      <c r="A6" s="6" t="s">
        <v>97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4">
      <c r="A7" s="6" t="s">
        <v>97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4">
      <c r="A8" s="6" t="s">
        <v>98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4">
      <c r="A9" s="6" t="s">
        <v>98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4">
      <c r="A10" s="6" t="s">
        <v>98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4">
      <c r="A11" s="6" t="s">
        <v>98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4">
      <c r="A12" s="6" t="s">
        <v>99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4">
      <c r="A13" s="6" t="s">
        <v>99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4">
      <c r="A14" s="6" t="s">
        <v>99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4">
      <c r="A15" s="6" t="s">
        <v>99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4">
      <c r="A16" s="6" t="s">
        <v>100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4">
      <c r="A17" s="6" t="s">
        <v>100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4">
      <c r="A18" s="6" t="s">
        <v>100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4">
      <c r="A19" s="6" t="s">
        <v>100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4">
      <c r="A22" s="22" t="s">
        <v>211</v>
      </c>
      <c r="B22" t="s">
        <v>212</v>
      </c>
    </row>
    <row r="23" spans="1:7" x14ac:dyDescent="0.4">
      <c r="A23" s="22" t="s">
        <v>213</v>
      </c>
    </row>
    <row r="24" spans="1:7" x14ac:dyDescent="0.4">
      <c r="B24" t="s">
        <v>214</v>
      </c>
    </row>
    <row r="27" spans="1:7" x14ac:dyDescent="0.4">
      <c r="A27" s="6" t="s">
        <v>90</v>
      </c>
      <c r="B27" s="6" t="s">
        <v>91</v>
      </c>
      <c r="C27" s="6" t="s">
        <v>92</v>
      </c>
      <c r="D27" s="6" t="s">
        <v>93</v>
      </c>
      <c r="E27" s="6" t="s">
        <v>94</v>
      </c>
      <c r="F27" s="6" t="s">
        <v>95</v>
      </c>
      <c r="G27" s="6" t="s">
        <v>96</v>
      </c>
    </row>
    <row r="28" spans="1:7" x14ac:dyDescent="0.4">
      <c r="A28" s="6" t="s">
        <v>97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4">
      <c r="A29" s="6" t="s">
        <v>97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4">
      <c r="A30" s="6" t="s">
        <v>99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4">
      <c r="A31" s="6" t="s">
        <v>99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4">
      <c r="A32" s="6" t="s">
        <v>100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4">
      <c r="A33" s="6" t="s">
        <v>100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tabSelected="1" topLeftCell="A4" workbookViewId="0">
      <selection activeCell="E22" sqref="E22"/>
    </sheetView>
  </sheetViews>
  <sheetFormatPr defaultRowHeight="17.399999999999999" x14ac:dyDescent="0.4"/>
  <cols>
    <col min="2" max="2" width="10.3984375" bestFit="1" customWidth="1"/>
    <col min="3" max="3" width="10.69921875" bestFit="1" customWidth="1"/>
    <col min="4" max="4" width="13.59765625" bestFit="1" customWidth="1"/>
    <col min="7" max="7" width="12.296875" bestFit="1" customWidth="1"/>
    <col min="8" max="9" width="8.69921875" customWidth="1"/>
  </cols>
  <sheetData>
    <row r="1" spans="1:9" x14ac:dyDescent="0.4">
      <c r="A1" s="3" t="s">
        <v>1</v>
      </c>
      <c r="B1" s="5" t="s">
        <v>2</v>
      </c>
      <c r="F1" s="4" t="s">
        <v>3</v>
      </c>
      <c r="G1" s="5" t="s">
        <v>165</v>
      </c>
    </row>
    <row r="2" spans="1:9" x14ac:dyDescent="0.4">
      <c r="A2" s="6" t="s">
        <v>4</v>
      </c>
      <c r="B2" s="6" t="s">
        <v>5</v>
      </c>
      <c r="C2" s="6" t="s">
        <v>6</v>
      </c>
      <c r="D2" s="6" t="s">
        <v>7</v>
      </c>
      <c r="F2" s="6" t="s">
        <v>166</v>
      </c>
      <c r="G2" s="6" t="s">
        <v>167</v>
      </c>
      <c r="H2" s="6" t="s">
        <v>168</v>
      </c>
      <c r="I2" s="9" t="s">
        <v>169</v>
      </c>
    </row>
    <row r="3" spans="1:9" x14ac:dyDescent="0.4">
      <c r="A3" s="6" t="s">
        <v>9</v>
      </c>
      <c r="B3" s="6" t="s">
        <v>10</v>
      </c>
      <c r="C3" s="8">
        <v>123</v>
      </c>
      <c r="D3" s="8">
        <v>110</v>
      </c>
      <c r="F3" s="6" t="s">
        <v>155</v>
      </c>
      <c r="G3" s="10">
        <v>45422</v>
      </c>
      <c r="H3" s="6">
        <v>5</v>
      </c>
      <c r="I3" s="6" t="str">
        <f>IF(OR(MONTH(G3)=7,MONTH(G3)=8),"여름휴가"," ")</f>
        <v xml:space="preserve"> </v>
      </c>
    </row>
    <row r="4" spans="1:9" x14ac:dyDescent="0.4">
      <c r="A4" s="6" t="s">
        <v>11</v>
      </c>
      <c r="B4" s="6" t="s">
        <v>10</v>
      </c>
      <c r="C4" s="8">
        <v>10000</v>
      </c>
      <c r="D4" s="8">
        <v>48000</v>
      </c>
      <c r="F4" s="6" t="s">
        <v>156</v>
      </c>
      <c r="G4" s="10">
        <v>45443</v>
      </c>
      <c r="H4" s="6">
        <v>8</v>
      </c>
      <c r="I4" s="6" t="str">
        <f t="shared" ref="I4:I12" si="0">IF(OR(MONTH(G4)=7,MONTH(G4)=8),"여름휴가"," ")</f>
        <v xml:space="preserve"> </v>
      </c>
    </row>
    <row r="5" spans="1:9" x14ac:dyDescent="0.4">
      <c r="A5" s="6" t="s">
        <v>12</v>
      </c>
      <c r="B5" s="6" t="s">
        <v>10</v>
      </c>
      <c r="C5" s="8">
        <v>21100</v>
      </c>
      <c r="D5" s="8">
        <v>160000</v>
      </c>
      <c r="F5" s="6" t="s">
        <v>157</v>
      </c>
      <c r="G5" s="10">
        <v>45467</v>
      </c>
      <c r="H5" s="6">
        <v>6</v>
      </c>
      <c r="I5" s="6" t="str">
        <f t="shared" si="0"/>
        <v xml:space="preserve"> </v>
      </c>
    </row>
    <row r="6" spans="1:9" x14ac:dyDescent="0.4">
      <c r="A6" s="6" t="s">
        <v>9</v>
      </c>
      <c r="B6" s="6" t="s">
        <v>13</v>
      </c>
      <c r="C6" s="8">
        <v>109</v>
      </c>
      <c r="D6" s="8">
        <v>89</v>
      </c>
      <c r="F6" s="6" t="s">
        <v>158</v>
      </c>
      <c r="G6" s="10">
        <v>45495</v>
      </c>
      <c r="H6" s="6">
        <v>8</v>
      </c>
      <c r="I6" s="6" t="str">
        <f t="shared" si="0"/>
        <v>여름휴가</v>
      </c>
    </row>
    <row r="7" spans="1:9" x14ac:dyDescent="0.4">
      <c r="A7" s="6" t="s">
        <v>11</v>
      </c>
      <c r="B7" s="6" t="s">
        <v>13</v>
      </c>
      <c r="C7" s="8">
        <v>131000</v>
      </c>
      <c r="D7" s="8">
        <v>62000</v>
      </c>
      <c r="F7" s="6" t="s">
        <v>159</v>
      </c>
      <c r="G7" s="10">
        <v>45499</v>
      </c>
      <c r="H7" s="6">
        <v>6</v>
      </c>
      <c r="I7" s="6" t="str">
        <f t="shared" si="0"/>
        <v>여름휴가</v>
      </c>
    </row>
    <row r="8" spans="1:9" x14ac:dyDescent="0.4">
      <c r="A8" s="6" t="s">
        <v>12</v>
      </c>
      <c r="B8" s="6" t="s">
        <v>13</v>
      </c>
      <c r="C8" s="8">
        <v>19700</v>
      </c>
      <c r="D8" s="8">
        <v>131000</v>
      </c>
      <c r="F8" s="6" t="s">
        <v>160</v>
      </c>
      <c r="G8" s="10">
        <v>45505</v>
      </c>
      <c r="H8" s="6">
        <v>7</v>
      </c>
      <c r="I8" s="6" t="str">
        <f t="shared" si="0"/>
        <v>여름휴가</v>
      </c>
    </row>
    <row r="9" spans="1:9" x14ac:dyDescent="0.4">
      <c r="A9" s="6" t="s">
        <v>9</v>
      </c>
      <c r="B9" s="6" t="s">
        <v>14</v>
      </c>
      <c r="C9" s="8">
        <v>161</v>
      </c>
      <c r="D9" s="8">
        <v>130</v>
      </c>
      <c r="F9" s="6" t="s">
        <v>161</v>
      </c>
      <c r="G9" s="10">
        <v>45509</v>
      </c>
      <c r="H9" s="6">
        <v>5</v>
      </c>
      <c r="I9" s="6" t="str">
        <f t="shared" si="0"/>
        <v>여름휴가</v>
      </c>
    </row>
    <row r="10" spans="1:9" x14ac:dyDescent="0.4">
      <c r="A10" s="6" t="s">
        <v>11</v>
      </c>
      <c r="B10" s="6" t="s">
        <v>14</v>
      </c>
      <c r="C10" s="8">
        <v>145000</v>
      </c>
      <c r="D10" s="8">
        <v>73000</v>
      </c>
      <c r="F10" s="6" t="s">
        <v>162</v>
      </c>
      <c r="G10" s="10">
        <v>45539</v>
      </c>
      <c r="H10" s="6">
        <v>8</v>
      </c>
      <c r="I10" s="6" t="str">
        <f t="shared" si="0"/>
        <v xml:space="preserve"> </v>
      </c>
    </row>
    <row r="11" spans="1:9" x14ac:dyDescent="0.4">
      <c r="A11" s="6" t="s">
        <v>12</v>
      </c>
      <c r="B11" s="6" t="s">
        <v>14</v>
      </c>
      <c r="C11" s="8">
        <v>20100</v>
      </c>
      <c r="D11" s="8">
        <v>154000</v>
      </c>
      <c r="F11" s="6" t="s">
        <v>163</v>
      </c>
      <c r="G11" s="10">
        <v>45554</v>
      </c>
      <c r="H11" s="6">
        <v>6</v>
      </c>
      <c r="I11" s="6" t="str">
        <f t="shared" si="0"/>
        <v xml:space="preserve"> </v>
      </c>
    </row>
    <row r="12" spans="1:9" x14ac:dyDescent="0.4">
      <c r="A12" s="15" t="s">
        <v>15</v>
      </c>
      <c r="B12" s="16"/>
      <c r="C12" s="17"/>
      <c r="D12" s="7">
        <f>SUMIF(A3:A11,"유연탄",D3:D11)/SUM(D3:D11)</f>
        <v>0.70822769600002544</v>
      </c>
      <c r="F12" s="6" t="s">
        <v>164</v>
      </c>
      <c r="G12" s="10">
        <v>45554</v>
      </c>
      <c r="H12" s="6">
        <v>7</v>
      </c>
      <c r="I12" s="6" t="str">
        <f t="shared" si="0"/>
        <v xml:space="preserve"> </v>
      </c>
    </row>
    <row r="14" spans="1:9" x14ac:dyDescent="0.4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4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9" t="s">
        <v>26</v>
      </c>
    </row>
    <row r="16" spans="1:9" x14ac:dyDescent="0.4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8">
        <v>8500</v>
      </c>
      <c r="I16" s="6" t="str">
        <f>IF(SUM($H$16:$H16)&gt;=250000,"위험",IF(SUM($H$16:$H16)&gt;=150000,"주의"," "))</f>
        <v xml:space="preserve"> </v>
      </c>
    </row>
    <row r="17" spans="1:9" x14ac:dyDescent="0.4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8">
        <v>42000</v>
      </c>
      <c r="I17" s="6" t="str">
        <f>IF(SUM($H$16:$H17)&gt;=250000,"위험",IF(SUM($H$16:$H17)&gt;=150000,"주의"," "))</f>
        <v xml:space="preserve"> </v>
      </c>
    </row>
    <row r="18" spans="1:9" x14ac:dyDescent="0.4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8">
        <v>48500</v>
      </c>
      <c r="I18" s="6" t="str">
        <f>IF(SUM($H$16:$H18)&gt;=250000,"위험",IF(SUM($H$16:$H18)&gt;=150000,"주의"," "))</f>
        <v xml:space="preserve"> </v>
      </c>
    </row>
    <row r="19" spans="1:9" x14ac:dyDescent="0.4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8">
        <v>16000</v>
      </c>
      <c r="I19" s="6" t="str">
        <f>IF(SUM($H$16:$H19)&gt;=250000,"위험",IF(SUM($H$16:$H19)&gt;=150000,"주의"," "))</f>
        <v xml:space="preserve"> </v>
      </c>
    </row>
    <row r="20" spans="1:9" x14ac:dyDescent="0.4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8">
        <v>39900</v>
      </c>
      <c r="I20" s="6" t="str">
        <f>IF(SUM($H$16:$H20)&gt;=250000,"위험",IF(SUM($H$16:$H20)&gt;=150000,"주의"," "))</f>
        <v>주의</v>
      </c>
    </row>
    <row r="21" spans="1:9" x14ac:dyDescent="0.4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8">
        <v>12800</v>
      </c>
      <c r="I21" s="6" t="str">
        <f>IF(SUM($H$16:$H21)&gt;=250000,"위험",IF(SUM($H$16:$H21)&gt;=150000,"주의"," "))</f>
        <v>주의</v>
      </c>
    </row>
    <row r="22" spans="1:9" x14ac:dyDescent="0.4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8">
        <v>24500</v>
      </c>
      <c r="I22" s="6" t="str">
        <f>IF(SUM($H$16:$H22)&gt;=250000,"위험",IF(SUM($H$16:$H22)&gt;=150000,"주의"," "))</f>
        <v>주의</v>
      </c>
    </row>
    <row r="23" spans="1:9" x14ac:dyDescent="0.4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8">
        <v>27500</v>
      </c>
      <c r="I23" s="6" t="str">
        <f>IF(SUM($H$16:$H23)&gt;=250000,"위험",IF(SUM($H$16:$H23)&gt;=150000,"주의"," "))</f>
        <v>주의</v>
      </c>
    </row>
    <row r="24" spans="1:9" x14ac:dyDescent="0.4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8">
        <v>32000</v>
      </c>
      <c r="I24" s="6" t="str">
        <f>IF(SUM($H$16:$H24)&gt;=250000,"위험",IF(SUM($H$16:$H24)&gt;=150000,"주의"," "))</f>
        <v>위험</v>
      </c>
    </row>
    <row r="25" spans="1:9" x14ac:dyDescent="0.4">
      <c r="A25" s="15" t="s">
        <v>57</v>
      </c>
      <c r="B25" s="16"/>
      <c r="C25" s="17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8">
        <v>50000</v>
      </c>
      <c r="I25" s="6" t="str">
        <f>IF(SUM($H$16:$H25)&gt;=250000,"위험",IF(SUM($H$16:$H25)&gt;=150000,"주의"," "))</f>
        <v>위험</v>
      </c>
    </row>
    <row r="27" spans="1:9" x14ac:dyDescent="0.4">
      <c r="A27" s="4" t="s">
        <v>60</v>
      </c>
      <c r="B27" s="5" t="s">
        <v>170</v>
      </c>
    </row>
    <row r="28" spans="1:9" x14ac:dyDescent="0.4">
      <c r="A28" s="6" t="s">
        <v>171</v>
      </c>
      <c r="B28" s="6" t="s">
        <v>172</v>
      </c>
      <c r="C28" s="6" t="s">
        <v>173</v>
      </c>
      <c r="D28" s="9" t="s">
        <v>174</v>
      </c>
    </row>
    <row r="29" spans="1:9" x14ac:dyDescent="0.4">
      <c r="A29" s="6" t="s">
        <v>61</v>
      </c>
      <c r="B29" s="6" t="s">
        <v>175</v>
      </c>
      <c r="C29" s="6">
        <v>12022365</v>
      </c>
      <c r="D29" s="6" t="str">
        <f>LEFT(C29,4)&amp;"-"&amp;HLOOKUP(MID(C29,5,1)*1,$B$39:$D$40,2,FALSE)</f>
        <v>1202-G</v>
      </c>
    </row>
    <row r="30" spans="1:9" x14ac:dyDescent="0.4">
      <c r="A30" s="6" t="s">
        <v>63</v>
      </c>
      <c r="B30" s="6" t="s">
        <v>176</v>
      </c>
      <c r="C30" s="6">
        <v>53651015</v>
      </c>
      <c r="D30" s="6" t="str">
        <f t="shared" ref="D30:D36" si="1">LEFT(C30,4)&amp;"-"&amp;HLOOKUP(MID(C30,5,1)*1,$B$39:$D$40,2,FALSE)</f>
        <v>5365-P</v>
      </c>
    </row>
    <row r="31" spans="1:9" x14ac:dyDescent="0.4">
      <c r="A31" s="6" t="s">
        <v>64</v>
      </c>
      <c r="B31" s="6" t="s">
        <v>175</v>
      </c>
      <c r="C31" s="6">
        <v>49813438</v>
      </c>
      <c r="D31" s="6" t="str">
        <f t="shared" si="1"/>
        <v>4981-V</v>
      </c>
    </row>
    <row r="32" spans="1:9" x14ac:dyDescent="0.4">
      <c r="A32" s="6" t="s">
        <v>66</v>
      </c>
      <c r="B32" s="6" t="s">
        <v>176</v>
      </c>
      <c r="C32" s="6">
        <v>63912501</v>
      </c>
      <c r="D32" s="6" t="str">
        <f t="shared" si="1"/>
        <v>6391-G</v>
      </c>
    </row>
    <row r="33" spans="1:4" x14ac:dyDescent="0.4">
      <c r="A33" s="6" t="s">
        <v>67</v>
      </c>
      <c r="B33" s="6" t="s">
        <v>176</v>
      </c>
      <c r="C33" s="6">
        <v>79343900</v>
      </c>
      <c r="D33" s="6" t="str">
        <f t="shared" si="1"/>
        <v>7934-V</v>
      </c>
    </row>
    <row r="34" spans="1:4" x14ac:dyDescent="0.4">
      <c r="A34" s="6" t="s">
        <v>68</v>
      </c>
      <c r="B34" s="6" t="s">
        <v>175</v>
      </c>
      <c r="C34" s="6">
        <v>69301257</v>
      </c>
      <c r="D34" s="6" t="str">
        <f t="shared" si="1"/>
        <v>6930-P</v>
      </c>
    </row>
    <row r="35" spans="1:4" x14ac:dyDescent="0.4">
      <c r="A35" s="6" t="s">
        <v>69</v>
      </c>
      <c r="B35" s="6" t="s">
        <v>175</v>
      </c>
      <c r="C35" s="6">
        <v>83151824</v>
      </c>
      <c r="D35" s="6" t="str">
        <f t="shared" si="1"/>
        <v>8315-P</v>
      </c>
    </row>
    <row r="36" spans="1:4" x14ac:dyDescent="0.4">
      <c r="A36" s="6" t="s">
        <v>70</v>
      </c>
      <c r="B36" s="6" t="s">
        <v>175</v>
      </c>
      <c r="C36" s="6">
        <v>28673709</v>
      </c>
      <c r="D36" s="6" t="str">
        <f t="shared" si="1"/>
        <v>2867-V</v>
      </c>
    </row>
    <row r="38" spans="1:4" x14ac:dyDescent="0.4">
      <c r="A38" t="s">
        <v>177</v>
      </c>
    </row>
    <row r="39" spans="1:4" x14ac:dyDescent="0.4">
      <c r="A39" s="6" t="s">
        <v>178</v>
      </c>
      <c r="B39" s="6">
        <v>3</v>
      </c>
      <c r="C39" s="6">
        <v>2</v>
      </c>
      <c r="D39" s="6">
        <v>1</v>
      </c>
    </row>
    <row r="40" spans="1:4" x14ac:dyDescent="0.4">
      <c r="A40" s="6" t="s">
        <v>169</v>
      </c>
      <c r="B40" s="6" t="s">
        <v>179</v>
      </c>
      <c r="C40" s="6" t="s">
        <v>180</v>
      </c>
      <c r="D40" s="6" t="s">
        <v>181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opLeftCell="A9" workbookViewId="0">
      <selection activeCell="K19" sqref="K19"/>
    </sheetView>
  </sheetViews>
  <sheetFormatPr defaultRowHeight="17.399999999999999" x14ac:dyDescent="0.4"/>
  <cols>
    <col min="1" max="1" width="14.19921875" bestFit="1" customWidth="1"/>
    <col min="2" max="2" width="10" bestFit="1" customWidth="1"/>
    <col min="3" max="3" width="10.3984375" bestFit="1" customWidth="1"/>
    <col min="4" max="5" width="10" bestFit="1" customWidth="1"/>
    <col min="6" max="6" width="10.8984375" bestFit="1" customWidth="1"/>
  </cols>
  <sheetData>
    <row r="1" spans="1:6" ht="21" x14ac:dyDescent="0.4">
      <c r="A1" s="14" t="s">
        <v>101</v>
      </c>
      <c r="B1" s="14"/>
      <c r="C1" s="14"/>
      <c r="D1" s="14"/>
      <c r="E1" s="14"/>
      <c r="F1" s="14"/>
    </row>
    <row r="3" spans="1:6" x14ac:dyDescent="0.4">
      <c r="A3" s="6" t="s">
        <v>102</v>
      </c>
      <c r="B3" s="6" t="s">
        <v>103</v>
      </c>
      <c r="C3" s="6" t="s">
        <v>104</v>
      </c>
      <c r="D3" s="6" t="s">
        <v>105</v>
      </c>
      <c r="E3" s="6" t="s">
        <v>106</v>
      </c>
      <c r="F3" s="6" t="s">
        <v>107</v>
      </c>
    </row>
    <row r="4" spans="1:6" x14ac:dyDescent="0.4">
      <c r="A4" s="6" t="s">
        <v>116</v>
      </c>
      <c r="B4" s="6" t="s">
        <v>108</v>
      </c>
      <c r="C4" s="6" t="s">
        <v>109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4">
      <c r="A5" s="6" t="s">
        <v>116</v>
      </c>
      <c r="B5" s="6" t="s">
        <v>108</v>
      </c>
      <c r="C5" s="6" t="s">
        <v>110</v>
      </c>
      <c r="D5" s="8">
        <v>830</v>
      </c>
      <c r="E5" s="8">
        <v>2200</v>
      </c>
      <c r="F5" s="8">
        <f t="shared" si="0"/>
        <v>1826000</v>
      </c>
    </row>
    <row r="6" spans="1:6" x14ac:dyDescent="0.4">
      <c r="A6" s="6" t="s">
        <v>116</v>
      </c>
      <c r="B6" s="6" t="s">
        <v>111</v>
      </c>
      <c r="C6" s="6" t="s">
        <v>112</v>
      </c>
      <c r="D6" s="8">
        <v>370</v>
      </c>
      <c r="E6" s="8">
        <v>2500</v>
      </c>
      <c r="F6" s="8">
        <f t="shared" si="0"/>
        <v>925000</v>
      </c>
    </row>
    <row r="7" spans="1:6" x14ac:dyDescent="0.4">
      <c r="A7" s="6" t="s">
        <v>116</v>
      </c>
      <c r="B7" s="6" t="s">
        <v>113</v>
      </c>
      <c r="C7" s="6" t="s">
        <v>114</v>
      </c>
      <c r="D7" s="8">
        <v>1722</v>
      </c>
      <c r="E7" s="8">
        <v>500</v>
      </c>
      <c r="F7" s="8">
        <f t="shared" si="0"/>
        <v>861000</v>
      </c>
    </row>
    <row r="8" spans="1:6" x14ac:dyDescent="0.4">
      <c r="A8" s="6" t="s">
        <v>117</v>
      </c>
      <c r="B8" s="6" t="s">
        <v>113</v>
      </c>
      <c r="C8" s="6" t="s">
        <v>109</v>
      </c>
      <c r="D8" s="8">
        <v>1450</v>
      </c>
      <c r="E8" s="8">
        <v>600</v>
      </c>
      <c r="F8" s="8">
        <f t="shared" si="0"/>
        <v>870000</v>
      </c>
    </row>
    <row r="9" spans="1:6" x14ac:dyDescent="0.4">
      <c r="A9" s="6" t="s">
        <v>117</v>
      </c>
      <c r="B9" s="6" t="s">
        <v>113</v>
      </c>
      <c r="C9" s="6" t="s">
        <v>114</v>
      </c>
      <c r="D9" s="8">
        <v>1722</v>
      </c>
      <c r="E9" s="8">
        <v>1800</v>
      </c>
      <c r="F9" s="8">
        <f t="shared" si="0"/>
        <v>3099600</v>
      </c>
    </row>
    <row r="10" spans="1:6" x14ac:dyDescent="0.4">
      <c r="A10" s="6" t="s">
        <v>117</v>
      </c>
      <c r="B10" s="6" t="s">
        <v>108</v>
      </c>
      <c r="C10" s="6" t="s">
        <v>109</v>
      </c>
      <c r="D10" s="8">
        <v>1450</v>
      </c>
      <c r="E10" s="8">
        <v>400</v>
      </c>
      <c r="F10" s="8">
        <f t="shared" si="0"/>
        <v>580000</v>
      </c>
    </row>
    <row r="11" spans="1:6" x14ac:dyDescent="0.4">
      <c r="A11" s="6" t="s">
        <v>117</v>
      </c>
      <c r="B11" s="6" t="s">
        <v>115</v>
      </c>
      <c r="C11" s="6" t="s">
        <v>109</v>
      </c>
      <c r="D11" s="8">
        <v>1450</v>
      </c>
      <c r="E11" s="8">
        <v>2000</v>
      </c>
      <c r="F11" s="8">
        <f t="shared" si="0"/>
        <v>2900000</v>
      </c>
    </row>
    <row r="12" spans="1:6" x14ac:dyDescent="0.4">
      <c r="A12" s="6" t="s">
        <v>118</v>
      </c>
      <c r="B12" s="6" t="s">
        <v>113</v>
      </c>
      <c r="C12" s="6" t="s">
        <v>110</v>
      </c>
      <c r="D12" s="8">
        <v>830</v>
      </c>
      <c r="E12" s="8">
        <v>1200</v>
      </c>
      <c r="F12" s="8">
        <f t="shared" si="0"/>
        <v>996000</v>
      </c>
    </row>
    <row r="13" spans="1:6" x14ac:dyDescent="0.4">
      <c r="A13" s="6" t="s">
        <v>118</v>
      </c>
      <c r="B13" s="6" t="s">
        <v>111</v>
      </c>
      <c r="C13" s="6" t="s">
        <v>109</v>
      </c>
      <c r="D13" s="8">
        <v>1450</v>
      </c>
      <c r="E13" s="8">
        <v>1400</v>
      </c>
      <c r="F13" s="8">
        <f t="shared" si="0"/>
        <v>2030000</v>
      </c>
    </row>
    <row r="14" spans="1:6" x14ac:dyDescent="0.4">
      <c r="A14" s="6" t="s">
        <v>118</v>
      </c>
      <c r="B14" s="6" t="s">
        <v>115</v>
      </c>
      <c r="C14" s="6" t="s">
        <v>112</v>
      </c>
      <c r="D14" s="8">
        <v>370</v>
      </c>
      <c r="E14" s="8">
        <v>400</v>
      </c>
      <c r="F14" s="8">
        <f t="shared" si="0"/>
        <v>148000</v>
      </c>
    </row>
    <row r="15" spans="1:6" x14ac:dyDescent="0.4">
      <c r="A15" s="6" t="s">
        <v>118</v>
      </c>
      <c r="B15" s="6" t="s">
        <v>108</v>
      </c>
      <c r="C15" s="6" t="s">
        <v>114</v>
      </c>
      <c r="D15" s="8">
        <v>1722</v>
      </c>
      <c r="E15" s="8">
        <v>1700</v>
      </c>
      <c r="F15" s="8">
        <f t="shared" si="0"/>
        <v>2927400</v>
      </c>
    </row>
    <row r="19" spans="1:5" x14ac:dyDescent="0.4">
      <c r="A19" s="23" t="s">
        <v>102</v>
      </c>
      <c r="B19" t="s">
        <v>216</v>
      </c>
    </row>
    <row r="21" spans="1:5" x14ac:dyDescent="0.4">
      <c r="A21" s="23" t="s">
        <v>217</v>
      </c>
      <c r="B21" s="23" t="s">
        <v>103</v>
      </c>
    </row>
    <row r="22" spans="1:5" x14ac:dyDescent="0.4">
      <c r="A22" s="23" t="s">
        <v>104</v>
      </c>
      <c r="B22" t="s">
        <v>115</v>
      </c>
      <c r="C22" t="s">
        <v>113</v>
      </c>
      <c r="D22" t="s">
        <v>111</v>
      </c>
      <c r="E22" t="s">
        <v>108</v>
      </c>
    </row>
    <row r="23" spans="1:5" x14ac:dyDescent="0.4">
      <c r="A23" t="s">
        <v>114</v>
      </c>
      <c r="B23" s="24" t="s">
        <v>218</v>
      </c>
      <c r="C23" s="24">
        <v>1980300</v>
      </c>
      <c r="D23" s="24" t="s">
        <v>218</v>
      </c>
      <c r="E23" s="24">
        <v>2927400</v>
      </c>
    </row>
    <row r="24" spans="1:5" x14ac:dyDescent="0.4">
      <c r="A24" t="s">
        <v>110</v>
      </c>
      <c r="B24" s="24" t="s">
        <v>218</v>
      </c>
      <c r="C24" s="24">
        <v>996000</v>
      </c>
      <c r="D24" s="24" t="s">
        <v>218</v>
      </c>
      <c r="E24" s="24">
        <v>1826000</v>
      </c>
    </row>
    <row r="25" spans="1:5" x14ac:dyDescent="0.4">
      <c r="A25" t="s">
        <v>109</v>
      </c>
      <c r="B25" s="24">
        <v>2900000</v>
      </c>
      <c r="C25" s="24">
        <v>870000</v>
      </c>
      <c r="D25" s="24">
        <v>2030000</v>
      </c>
      <c r="E25" s="24">
        <v>507500</v>
      </c>
    </row>
    <row r="26" spans="1:5" x14ac:dyDescent="0.4">
      <c r="A26" t="s">
        <v>112</v>
      </c>
      <c r="B26" s="24">
        <v>148000</v>
      </c>
      <c r="C26" s="24" t="s">
        <v>218</v>
      </c>
      <c r="D26" s="24">
        <v>925000</v>
      </c>
      <c r="E26" s="24" t="s">
        <v>218</v>
      </c>
    </row>
    <row r="27" spans="1:5" x14ac:dyDescent="0.4">
      <c r="A27" t="s">
        <v>215</v>
      </c>
      <c r="B27" s="24">
        <v>1524000</v>
      </c>
      <c r="C27" s="24">
        <v>1456650</v>
      </c>
      <c r="D27" s="24">
        <v>1477500</v>
      </c>
      <c r="E27" s="24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6E154-84D2-4E89-B6A9-7FA7D0BA4C53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7968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9" t="s">
        <v>223</v>
      </c>
      <c r="C2" s="30"/>
      <c r="D2" s="36"/>
      <c r="E2" s="36"/>
      <c r="F2" s="36"/>
    </row>
    <row r="3" spans="2:6" collapsed="1" x14ac:dyDescent="0.4">
      <c r="B3" s="28"/>
      <c r="C3" s="28"/>
      <c r="D3" s="37" t="s">
        <v>225</v>
      </c>
      <c r="E3" s="37" t="s">
        <v>219</v>
      </c>
      <c r="F3" s="37" t="s">
        <v>221</v>
      </c>
    </row>
    <row r="4" spans="2:6" ht="93.6" hidden="1" outlineLevel="1" x14ac:dyDescent="0.4">
      <c r="B4" s="32"/>
      <c r="C4" s="32"/>
      <c r="D4" s="25"/>
      <c r="E4" s="39" t="s">
        <v>220</v>
      </c>
      <c r="F4" s="39" t="s">
        <v>222</v>
      </c>
    </row>
    <row r="5" spans="2:6" x14ac:dyDescent="0.4">
      <c r="B5" s="33" t="s">
        <v>224</v>
      </c>
      <c r="C5" s="34"/>
      <c r="D5" s="31"/>
      <c r="E5" s="31"/>
      <c r="F5" s="31"/>
    </row>
    <row r="6" spans="2:6" outlineLevel="1" x14ac:dyDescent="0.4">
      <c r="B6" s="32"/>
      <c r="C6" s="32" t="s">
        <v>94</v>
      </c>
      <c r="D6" s="26">
        <v>200000</v>
      </c>
      <c r="E6" s="38">
        <v>250000</v>
      </c>
      <c r="F6" s="38">
        <v>150000</v>
      </c>
    </row>
    <row r="7" spans="2:6" x14ac:dyDescent="0.4">
      <c r="B7" s="33" t="s">
        <v>226</v>
      </c>
      <c r="C7" s="34"/>
      <c r="D7" s="31"/>
      <c r="E7" s="31"/>
      <c r="F7" s="31"/>
    </row>
    <row r="8" spans="2:6" ht="18" outlineLevel="1" thickBot="1" x14ac:dyDescent="0.45">
      <c r="B8" s="35"/>
      <c r="C8" s="35" t="s">
        <v>126</v>
      </c>
      <c r="D8" s="27">
        <v>133280000</v>
      </c>
      <c r="E8" s="27">
        <v>191380000</v>
      </c>
      <c r="F8" s="27">
        <v>75180000</v>
      </c>
    </row>
    <row r="9" spans="2:6" x14ac:dyDescent="0.4">
      <c r="B9" t="s">
        <v>227</v>
      </c>
    </row>
    <row r="10" spans="2:6" x14ac:dyDescent="0.4">
      <c r="B10" t="s">
        <v>228</v>
      </c>
    </row>
    <row r="11" spans="2:6" x14ac:dyDescent="0.4">
      <c r="B11" t="s">
        <v>229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7.399999999999999" x14ac:dyDescent="0.4"/>
  <cols>
    <col min="2" max="2" width="12.69921875" bestFit="1" customWidth="1"/>
    <col min="3" max="3" width="5.59765625" customWidth="1"/>
    <col min="5" max="5" width="12.69921875" bestFit="1" customWidth="1"/>
  </cols>
  <sheetData>
    <row r="1" spans="1:5" ht="21" x14ac:dyDescent="0.4">
      <c r="A1" s="14" t="s">
        <v>119</v>
      </c>
      <c r="B1" s="14"/>
      <c r="C1" s="14"/>
      <c r="D1" s="14"/>
      <c r="E1" s="14"/>
    </row>
    <row r="3" spans="1:5" x14ac:dyDescent="0.4">
      <c r="A3" s="6" t="s">
        <v>120</v>
      </c>
      <c r="B3" s="6" t="s">
        <v>121</v>
      </c>
      <c r="D3" s="6" t="s">
        <v>122</v>
      </c>
      <c r="E3" s="8">
        <v>43000000</v>
      </c>
    </row>
    <row r="4" spans="1:5" x14ac:dyDescent="0.4">
      <c r="A4" s="6" t="s">
        <v>94</v>
      </c>
      <c r="B4" s="8">
        <v>200000</v>
      </c>
      <c r="D4" s="6" t="s">
        <v>123</v>
      </c>
      <c r="E4" s="8">
        <v>6120000</v>
      </c>
    </row>
    <row r="5" spans="1:5" x14ac:dyDescent="0.4">
      <c r="A5" s="6" t="s">
        <v>95</v>
      </c>
      <c r="B5" s="8">
        <v>1162</v>
      </c>
      <c r="D5" s="6" t="s">
        <v>124</v>
      </c>
      <c r="E5" s="8">
        <v>50000000</v>
      </c>
    </row>
    <row r="6" spans="1:5" x14ac:dyDescent="0.4">
      <c r="A6" s="6" t="s">
        <v>125</v>
      </c>
      <c r="B6" s="8">
        <f>B4*B5</f>
        <v>232400000</v>
      </c>
      <c r="D6" s="6" t="s">
        <v>126</v>
      </c>
      <c r="E6" s="8">
        <f>B6-SUM(E3:E5)</f>
        <v>133280000</v>
      </c>
    </row>
  </sheetData>
  <scenarios current="0" sqref="E6">
    <scenario name="판매가인상" locked="1" count="1" user="박지은" comment="만든 사람 박지은 날짜 2025-01-15_x000a_수정한 사람 박지은 날짜 2025-01-15">
      <inputCells r="B4" val="250000" numFmtId="41"/>
    </scenario>
    <scenario name="판매가인하" locked="1" count="1" user="박지은" comment="만든 사람 박지은 날짜 2025-01-15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F17" sqref="F17"/>
    </sheetView>
  </sheetViews>
  <sheetFormatPr defaultRowHeight="17.399999999999999" x14ac:dyDescent="0.4"/>
  <cols>
    <col min="1" max="1" width="10.69921875" bestFit="1" customWidth="1"/>
    <col min="2" max="2" width="10.19921875" bestFit="1" customWidth="1"/>
    <col min="3" max="4" width="13.5" bestFit="1" customWidth="1"/>
    <col min="5" max="5" width="10.796875" bestFit="1" customWidth="1"/>
    <col min="6" max="6" width="13.5" bestFit="1" customWidth="1"/>
  </cols>
  <sheetData>
    <row r="1" spans="1:6" ht="21" x14ac:dyDescent="0.4">
      <c r="A1" s="14" t="s">
        <v>127</v>
      </c>
      <c r="B1" s="14"/>
      <c r="C1" s="14"/>
      <c r="D1" s="14"/>
      <c r="E1" s="14"/>
      <c r="F1" s="14"/>
    </row>
    <row r="3" spans="1:6" x14ac:dyDescent="0.4">
      <c r="A3" s="6" t="s">
        <v>128</v>
      </c>
      <c r="B3" s="6" t="s">
        <v>129</v>
      </c>
      <c r="C3" s="6" t="s">
        <v>125</v>
      </c>
      <c r="D3" s="6" t="s">
        <v>130</v>
      </c>
      <c r="E3" s="6" t="s">
        <v>131</v>
      </c>
      <c r="F3" s="6" t="s">
        <v>132</v>
      </c>
    </row>
    <row r="4" spans="1:6" x14ac:dyDescent="0.4">
      <c r="A4" s="10">
        <v>42748</v>
      </c>
      <c r="B4" s="6" t="s">
        <v>133</v>
      </c>
      <c r="C4" s="40">
        <v>42016807</v>
      </c>
      <c r="D4" s="40">
        <v>25410000</v>
      </c>
      <c r="E4" s="40">
        <v>609756</v>
      </c>
      <c r="F4" s="40">
        <f>C4-D4-E4</f>
        <v>15997051</v>
      </c>
    </row>
    <row r="5" spans="1:6" x14ac:dyDescent="0.4">
      <c r="A5" s="10">
        <v>42929</v>
      </c>
      <c r="B5" s="6" t="s">
        <v>134</v>
      </c>
      <c r="C5" s="40">
        <v>35460993</v>
      </c>
      <c r="D5" s="40">
        <v>48410000</v>
      </c>
      <c r="E5" s="40">
        <v>505051</v>
      </c>
      <c r="F5" s="40">
        <f t="shared" ref="F5:F13" si="0">C5-D5-E5</f>
        <v>-13454058</v>
      </c>
    </row>
    <row r="6" spans="1:6" x14ac:dyDescent="0.4">
      <c r="A6" s="10">
        <v>43195</v>
      </c>
      <c r="B6" s="6" t="s">
        <v>135</v>
      </c>
      <c r="C6" s="40">
        <v>75471698</v>
      </c>
      <c r="D6" s="40">
        <v>16980000</v>
      </c>
      <c r="E6" s="40">
        <v>439560</v>
      </c>
      <c r="F6" s="40">
        <f t="shared" si="0"/>
        <v>58052138</v>
      </c>
    </row>
    <row r="7" spans="1:6" x14ac:dyDescent="0.4">
      <c r="A7" s="10">
        <v>43226</v>
      </c>
      <c r="B7" s="6" t="s">
        <v>136</v>
      </c>
      <c r="C7" s="40">
        <v>54794521</v>
      </c>
      <c r="D7" s="40">
        <v>22070000</v>
      </c>
      <c r="E7" s="40">
        <v>384615</v>
      </c>
      <c r="F7" s="40">
        <f t="shared" si="0"/>
        <v>32339906</v>
      </c>
    </row>
    <row r="8" spans="1:6" x14ac:dyDescent="0.4">
      <c r="A8" s="10">
        <v>43316</v>
      </c>
      <c r="B8" s="6" t="s">
        <v>137</v>
      </c>
      <c r="C8" s="40">
        <v>44943820</v>
      </c>
      <c r="D8" s="40">
        <v>14380000</v>
      </c>
      <c r="E8" s="40">
        <v>421053</v>
      </c>
      <c r="F8" s="40">
        <f t="shared" si="0"/>
        <v>30142767</v>
      </c>
    </row>
    <row r="9" spans="1:6" x14ac:dyDescent="0.4">
      <c r="A9" s="10">
        <v>43683</v>
      </c>
      <c r="B9" s="6" t="s">
        <v>138</v>
      </c>
      <c r="C9" s="40">
        <v>36585366</v>
      </c>
      <c r="D9" s="40">
        <v>45410000</v>
      </c>
      <c r="E9" s="40">
        <v>357143</v>
      </c>
      <c r="F9" s="40">
        <f t="shared" si="0"/>
        <v>-9181777</v>
      </c>
    </row>
    <row r="10" spans="1:6" x14ac:dyDescent="0.4">
      <c r="A10" s="10">
        <v>43721</v>
      </c>
      <c r="B10" s="6" t="s">
        <v>139</v>
      </c>
      <c r="C10" s="40">
        <v>57692308</v>
      </c>
      <c r="D10" s="40">
        <v>22300000</v>
      </c>
      <c r="E10" s="40">
        <v>322581</v>
      </c>
      <c r="F10" s="40">
        <f t="shared" si="0"/>
        <v>35069727</v>
      </c>
    </row>
    <row r="11" spans="1:6" x14ac:dyDescent="0.4">
      <c r="A11" s="10">
        <v>43991</v>
      </c>
      <c r="B11" s="6" t="s">
        <v>140</v>
      </c>
      <c r="C11" s="40">
        <v>31746032</v>
      </c>
      <c r="D11" s="40">
        <v>22070000</v>
      </c>
      <c r="E11" s="40">
        <v>202020</v>
      </c>
      <c r="F11" s="40">
        <f t="shared" si="0"/>
        <v>9474012</v>
      </c>
    </row>
    <row r="12" spans="1:6" x14ac:dyDescent="0.4">
      <c r="A12" s="10">
        <v>44173</v>
      </c>
      <c r="B12" s="6" t="s">
        <v>141</v>
      </c>
      <c r="C12" s="40">
        <v>21505376</v>
      </c>
      <c r="D12" s="40">
        <v>21600000</v>
      </c>
      <c r="E12" s="40">
        <v>240964</v>
      </c>
      <c r="F12" s="40">
        <f t="shared" si="0"/>
        <v>-335588</v>
      </c>
    </row>
    <row r="13" spans="1:6" x14ac:dyDescent="0.4">
      <c r="A13" s="10">
        <v>44267</v>
      </c>
      <c r="B13" s="6" t="s">
        <v>142</v>
      </c>
      <c r="C13" s="40">
        <v>7751938</v>
      </c>
      <c r="D13" s="40">
        <v>45730000</v>
      </c>
      <c r="E13" s="40">
        <v>116279</v>
      </c>
      <c r="F13" s="40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activeCell="L12" sqref="L12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14" t="s">
        <v>143</v>
      </c>
      <c r="B1" s="14"/>
      <c r="C1" s="14"/>
      <c r="D1" s="14"/>
      <c r="E1" s="14"/>
    </row>
    <row r="2" spans="1:5" x14ac:dyDescent="0.4">
      <c r="E2" s="11" t="s">
        <v>154</v>
      </c>
    </row>
    <row r="3" spans="1:5" x14ac:dyDescent="0.4">
      <c r="A3" s="6" t="s">
        <v>144</v>
      </c>
      <c r="B3" s="6" t="s">
        <v>145</v>
      </c>
      <c r="C3" s="6" t="s">
        <v>146</v>
      </c>
      <c r="D3" s="6" t="s">
        <v>147</v>
      </c>
      <c r="E3" s="6" t="s">
        <v>148</v>
      </c>
    </row>
    <row r="4" spans="1:5" x14ac:dyDescent="0.4">
      <c r="A4" s="6" t="s">
        <v>149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4">
      <c r="A5" s="6" t="s">
        <v>150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4">
      <c r="A6" s="6" t="s">
        <v>151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4">
      <c r="A7" s="6" t="s">
        <v>152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4">
      <c r="A8" s="6" t="s">
        <v>153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지은 박</cp:lastModifiedBy>
  <dcterms:created xsi:type="dcterms:W3CDTF">2023-04-27T08:01:32Z</dcterms:created>
  <dcterms:modified xsi:type="dcterms:W3CDTF">2025-01-15T07:15:20Z</dcterms:modified>
</cp:coreProperties>
</file>