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un96\Desktop\수정\수정\공부\컴활\2024_총정리_컴활1급실기_학습자료_240719 update\길벗컴활1급총정리\엑셀\모의\"/>
    </mc:Choice>
  </mc:AlternateContent>
  <xr:revisionPtr revIDLastSave="0" documentId="13_ncr:1_{EC44A26F-6A1A-4BB0-89CB-55738C79587E}" xr6:coauthVersionLast="46" xr6:coauthVersionMax="47" xr10:uidLastSave="{00000000-0000-0000-0000-000000000000}"/>
  <bookViews>
    <workbookView xWindow="-108" yWindow="-108" windowWidth="23256" windowHeight="12456" firstSheet="1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'분석작업-2'!$A$2:$G$2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</extLst>
</workbook>
</file>

<file path=xl/calcChain.xml><?xml version="1.0" encoding="utf-8"?>
<calcChain xmlns="http://schemas.openxmlformats.org/spreadsheetml/2006/main">
  <c r="G17" i="4" l="1"/>
  <c r="G13" i="4"/>
  <c r="G7" i="4"/>
  <c r="G18" i="4"/>
  <c r="G14" i="4"/>
  <c r="G8" i="4"/>
  <c r="G19" i="4" s="1"/>
  <c r="O10" i="2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6" i="2"/>
  <c r="K14" i="2"/>
  <c r="K22" i="2"/>
  <c r="K30" i="2"/>
  <c r="K17" i="2"/>
  <c r="K18" i="2"/>
  <c r="K19" i="2"/>
  <c r="K4" i="2"/>
  <c r="K28" i="2"/>
  <c r="K21" i="2"/>
  <c r="K7" i="2"/>
  <c r="K15" i="2"/>
  <c r="K23" i="2"/>
  <c r="K25" i="2"/>
  <c r="K26" i="2"/>
  <c r="K20" i="2"/>
  <c r="K5" i="2"/>
  <c r="K8" i="2"/>
  <c r="K16" i="2"/>
  <c r="K24" i="2"/>
  <c r="K9" i="2"/>
  <c r="K10" i="2"/>
  <c r="K11" i="2"/>
  <c r="K12" i="2"/>
  <c r="K13" i="2"/>
  <c r="K29" i="2"/>
  <c r="K27" i="2"/>
  <c r="K3" i="2"/>
  <c r="G20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E3FC05-484D-4B71-B2DE-603007E175D1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7ED8FF4-B82B-4D0C-A93D-A53CDC3C494E}" name="기업대출현황" type="103" refreshedVersion="6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20949" sourceFile="D: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<sst xmlns="http://schemas.openxmlformats.org/spreadsheetml/2006/main" count="397" uniqueCount="160">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</sst>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29-4734-A0E5-3563E04F583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16032"/>
        <c:axId val="72915200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72915200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916032"/>
        <c:crosses val="max"/>
        <c:crossBetween val="between"/>
        <c:majorUnit val="0.2"/>
      </c:valAx>
      <c:catAx>
        <c:axId val="72916032"/>
        <c:scaling>
          <c:orientation val="minMax"/>
        </c:scaling>
        <c:delete val="1"/>
        <c:axPos val="b"/>
        <c:majorTickMark val="out"/>
        <c:minorTickMark val="none"/>
        <c:tickLblPos val="nextTo"/>
        <c:crossAx val="7291520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E23DF46-A6A3-494D-A678-78E17A4372F7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5616834-D3A4-410F-A857-5C7EAC677017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Yeonghun Kim" refreshedDate="45664.518841898149" backgroundQuery="1" createdVersion="6" refreshedVersion="6" minRefreshableVersion="3" recordCount="0" supportSubquery="1" supportAdvancedDrill="1" xr:uid="{89FF98D0-7C07-4ABE-B43F-310824CB7D21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A6DFA3-658E-42ED-BA06-F05C09A5F2D0}" name="피벗 테이블1" cacheId="30" dataOnRows="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2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G4" sqref="G4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79687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L20" sqref="L20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1" t="s">
        <v>69</v>
      </c>
      <c r="C1" s="21"/>
      <c r="D1" s="21"/>
      <c r="E1" s="21"/>
      <c r="F1" s="21"/>
      <c r="G1" s="21"/>
      <c r="H1" s="21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K3" sqref="K3:K3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>
        <f>_xlfn.IFS(AND(G3/C3&lt;=0.5,YEAR(F3)-YEAR(E3)&lt;8),"가능",AND(G3/C3&lt;=0.7,YEAR(F3)-YEAR(E3)&lt;8),"보류",OR(G3/C3&gt;0.7,YEAR(F3)-YEAR(E3)&gt;=8),"불가능")</f>
        <v>보류</v>
      </c>
      <c r="J3" s="20" t="str">
        <f>VLOOKUP(PMT(H3/12,(YEAR(F3)-YEAR(E3))*12,-G3),$M$3:$N$5,2)</f>
        <v>중</v>
      </c>
      <c r="K3" s="1" t="str">
        <f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>
        <f t="shared" ref="I4:I30" si="0">_xlfn.IFS(AND(G4/C4&lt;=0.5,YEAR(F4)-YEAR(E4)&lt;8),"가능",AND(G4/C4&lt;=0.7,YEAR(F4)-YEAR(E4)&lt;8),"보류",OR(G4/C4&gt;0.7,YEAR(F4)-YEAR(E4)&gt;=8),"불가능")</f>
        <v>불가능</v>
      </c>
      <c r="J4" s="20" t="str">
        <f t="shared" ref="J4:J30" si="1">VLOOKUP(PMT(H4/12,(YEAR(F4)-YEAR(E4))*12,-G4),$M$3:$N$5,2)</f>
        <v>상</v>
      </c>
      <c r="K4" s="1" t="str">
        <f t="shared" ref="K4:K30" si="2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>
        <f t="shared" si="0"/>
        <v>불가능</v>
      </c>
      <c r="J5" s="20" t="str">
        <f t="shared" si="1"/>
        <v>중</v>
      </c>
      <c r="K5" s="1" t="str">
        <f t="shared" si="2"/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>
        <f t="shared" si="0"/>
        <v>불가능</v>
      </c>
      <c r="J6" s="20" t="str">
        <f t="shared" si="1"/>
        <v>중</v>
      </c>
      <c r="K6" s="1" t="str">
        <f t="shared" si="2"/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>
        <f t="shared" si="0"/>
        <v>보류</v>
      </c>
      <c r="J7" s="20" t="str">
        <f t="shared" si="1"/>
        <v>하</v>
      </c>
      <c r="K7" s="1" t="str">
        <f t="shared" si="2"/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>
        <f t="shared" si="0"/>
        <v>불가능</v>
      </c>
      <c r="J8" s="20" t="str">
        <f t="shared" si="1"/>
        <v>상</v>
      </c>
      <c r="K8" s="1" t="str">
        <f t="shared" si="2"/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>
        <f t="shared" si="0"/>
        <v>불가능</v>
      </c>
      <c r="J9" s="20" t="str">
        <f t="shared" si="1"/>
        <v>중</v>
      </c>
      <c r="K9" s="1" t="str">
        <f t="shared" si="2"/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>
        <f t="shared" si="0"/>
        <v>가능</v>
      </c>
      <c r="J10" s="20" t="str">
        <f t="shared" si="1"/>
        <v>중</v>
      </c>
      <c r="K10" s="1" t="str">
        <f t="shared" si="2"/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>
        <f t="shared" si="0"/>
        <v>불가능</v>
      </c>
      <c r="J11" s="20" t="str">
        <f t="shared" si="1"/>
        <v>중</v>
      </c>
      <c r="K11" s="1" t="str">
        <f t="shared" si="2"/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>
        <f t="shared" si="0"/>
        <v>불가능</v>
      </c>
      <c r="J12" s="20" t="str">
        <f t="shared" si="1"/>
        <v>상</v>
      </c>
      <c r="K12" s="1" t="str">
        <f t="shared" si="2"/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>
        <f t="shared" si="0"/>
        <v>불가능</v>
      </c>
      <c r="J13" s="20" t="str">
        <f t="shared" si="1"/>
        <v>하</v>
      </c>
      <c r="K13" s="1" t="str">
        <f t="shared" si="2"/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>
        <f t="shared" si="0"/>
        <v>보류</v>
      </c>
      <c r="J14" s="20" t="str">
        <f t="shared" si="1"/>
        <v>상</v>
      </c>
      <c r="K14" s="1" t="str">
        <f t="shared" si="2"/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>
        <f t="shared" si="0"/>
        <v>보류</v>
      </c>
      <c r="J15" s="20" t="str">
        <f t="shared" si="1"/>
        <v>하</v>
      </c>
      <c r="K15" s="1" t="str">
        <f t="shared" si="2"/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>
        <f t="shared" si="0"/>
        <v>불가능</v>
      </c>
      <c r="J16" s="20" t="str">
        <f t="shared" si="1"/>
        <v>하</v>
      </c>
      <c r="K16" s="1" t="str">
        <f t="shared" si="2"/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>
        <f t="shared" si="0"/>
        <v>불가능</v>
      </c>
      <c r="J17" s="20" t="str">
        <f t="shared" si="1"/>
        <v>상</v>
      </c>
      <c r="K17" s="1" t="str">
        <f t="shared" si="2"/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>
        <f t="shared" si="0"/>
        <v>불가능</v>
      </c>
      <c r="J18" s="20" t="str">
        <f t="shared" si="1"/>
        <v>중</v>
      </c>
      <c r="K18" s="1" t="str">
        <f t="shared" si="2"/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>
        <f t="shared" si="0"/>
        <v>불가능</v>
      </c>
      <c r="J19" s="20" t="str">
        <f t="shared" si="1"/>
        <v>하</v>
      </c>
      <c r="K19" s="1" t="str">
        <f t="shared" si="2"/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>
        <f t="shared" si="0"/>
        <v>보류</v>
      </c>
      <c r="J20" s="20" t="str">
        <f t="shared" si="1"/>
        <v>중</v>
      </c>
      <c r="K20" s="1" t="str">
        <f t="shared" si="2"/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>
        <f t="shared" si="0"/>
        <v>가능</v>
      </c>
      <c r="J21" s="20" t="str">
        <f t="shared" si="1"/>
        <v>하</v>
      </c>
      <c r="K21" s="1" t="str">
        <f t="shared" si="2"/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>
        <f t="shared" si="0"/>
        <v>보류</v>
      </c>
      <c r="J22" s="20" t="str">
        <f t="shared" si="1"/>
        <v>하</v>
      </c>
      <c r="K22" s="1" t="str">
        <f t="shared" si="2"/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>
        <f t="shared" si="0"/>
        <v>불가능</v>
      </c>
      <c r="J23" s="20" t="str">
        <f t="shared" si="1"/>
        <v>상</v>
      </c>
      <c r="K23" s="1" t="str">
        <f t="shared" si="2"/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>
        <f t="shared" si="0"/>
        <v>불가능</v>
      </c>
      <c r="J24" s="20" t="str">
        <f t="shared" si="1"/>
        <v>하</v>
      </c>
      <c r="K24" s="1" t="str">
        <f t="shared" si="2"/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>
        <f t="shared" si="0"/>
        <v>가능</v>
      </c>
      <c r="J25" s="20" t="str">
        <f t="shared" si="1"/>
        <v>중</v>
      </c>
      <c r="K25" s="1" t="str">
        <f t="shared" si="2"/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>
        <f t="shared" si="0"/>
        <v>불가능</v>
      </c>
      <c r="J26" s="20" t="str">
        <f t="shared" si="1"/>
        <v>중</v>
      </c>
      <c r="K26" s="1" t="str">
        <f t="shared" si="2"/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>
        <f t="shared" si="0"/>
        <v>불가능</v>
      </c>
      <c r="J27" s="20" t="str">
        <f t="shared" si="1"/>
        <v>하</v>
      </c>
      <c r="K27" s="1" t="str">
        <f t="shared" si="2"/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>
        <f t="shared" si="0"/>
        <v>가능</v>
      </c>
      <c r="J28" s="20" t="str">
        <f t="shared" si="1"/>
        <v>하</v>
      </c>
      <c r="K28" s="1" t="str">
        <f t="shared" si="2"/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>
        <f t="shared" si="0"/>
        <v>가능</v>
      </c>
      <c r="J29" s="20" t="str">
        <f t="shared" si="1"/>
        <v>상</v>
      </c>
      <c r="K29" s="1" t="str">
        <f t="shared" si="2"/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>
        <f t="shared" si="0"/>
        <v>가능</v>
      </c>
      <c r="J30" s="20" t="str">
        <f t="shared" si="1"/>
        <v>중</v>
      </c>
      <c r="K30" s="1" t="str">
        <f t="shared" si="2"/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2" sqref="B2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7" width="13.59765625" bestFit="1" customWidth="1"/>
  </cols>
  <sheetData>
    <row r="2" spans="2:6">
      <c r="D2" s="23" t="s">
        <v>95</v>
      </c>
    </row>
    <row r="3" spans="2:6">
      <c r="B3" s="23" t="s">
        <v>3</v>
      </c>
      <c r="C3" s="23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4">
        <v>18080000</v>
      </c>
      <c r="E4" s="24">
        <v>38913000</v>
      </c>
      <c r="F4" s="24">
        <v>42420000</v>
      </c>
    </row>
    <row r="5" spans="2:6">
      <c r="C5" t="s">
        <v>150</v>
      </c>
      <c r="D5" s="25">
        <v>1.7999999999999999E-2</v>
      </c>
      <c r="E5" s="25">
        <v>4.3999999999999997E-2</v>
      </c>
      <c r="F5" s="25">
        <v>3.2600000000000004E-2</v>
      </c>
    </row>
    <row r="6" spans="2:6">
      <c r="B6" t="s">
        <v>17</v>
      </c>
      <c r="C6" t="s">
        <v>148</v>
      </c>
      <c r="D6" s="24">
        <v>24804000</v>
      </c>
      <c r="E6" s="24">
        <v>43095000</v>
      </c>
      <c r="F6" s="24">
        <v>50150000</v>
      </c>
    </row>
    <row r="7" spans="2:6">
      <c r="C7" t="s">
        <v>150</v>
      </c>
      <c r="D7" s="25">
        <v>1.2E-2</v>
      </c>
      <c r="E7" s="25">
        <v>2.8999999999999998E-2</v>
      </c>
      <c r="F7" s="25">
        <v>3.5499999999999997E-2</v>
      </c>
    </row>
    <row r="8" spans="2:6">
      <c r="B8" t="s">
        <v>10</v>
      </c>
      <c r="C8" t="s">
        <v>148</v>
      </c>
      <c r="D8" s="24">
        <v>28204000</v>
      </c>
      <c r="E8" s="24">
        <v>32595000</v>
      </c>
      <c r="F8" s="24">
        <v>46931000</v>
      </c>
    </row>
    <row r="9" spans="2:6">
      <c r="C9" t="s">
        <v>150</v>
      </c>
      <c r="D9" s="25">
        <v>3.2333333333333332E-2</v>
      </c>
      <c r="E9" s="25">
        <v>2.7E-2</v>
      </c>
      <c r="F9" s="25">
        <v>2.5999999999999999E-2</v>
      </c>
    </row>
    <row r="10" spans="2:6">
      <c r="B10" t="s">
        <v>22</v>
      </c>
      <c r="C10" t="s">
        <v>148</v>
      </c>
      <c r="D10" s="24">
        <v>37395000</v>
      </c>
      <c r="E10" s="24">
        <v>8262000</v>
      </c>
      <c r="F10" s="24">
        <v>61440000</v>
      </c>
    </row>
    <row r="11" spans="2:6">
      <c r="C11" t="s">
        <v>150</v>
      </c>
      <c r="D11" s="25">
        <v>2.9000000000000001E-2</v>
      </c>
      <c r="E11" s="25">
        <v>2.9000000000000001E-2</v>
      </c>
      <c r="F11" s="25">
        <v>3.1333333333333331E-2</v>
      </c>
    </row>
    <row r="12" spans="2:6">
      <c r="B12" t="s">
        <v>149</v>
      </c>
      <c r="D12" s="24">
        <v>37395000</v>
      </c>
      <c r="E12" s="24">
        <v>43095000</v>
      </c>
      <c r="F12" s="24">
        <v>61440000</v>
      </c>
    </row>
    <row r="13" spans="2:6">
      <c r="B13" t="s">
        <v>151</v>
      </c>
      <c r="D13" s="25">
        <v>2.642857142857143E-2</v>
      </c>
      <c r="E13" s="25">
        <v>3.0571428571428572E-2</v>
      </c>
      <c r="F13" s="25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C7" sqref="C7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6">
        <v>3000000</v>
      </c>
      <c r="E3" s="26">
        <v>750000</v>
      </c>
      <c r="F3" s="26">
        <v>1500000</v>
      </c>
      <c r="G3" s="26">
        <v>4410000</v>
      </c>
    </row>
    <row r="4" spans="1:7" outlineLevel="3">
      <c r="A4" t="s">
        <v>82</v>
      </c>
      <c r="B4" t="s">
        <v>78</v>
      </c>
      <c r="C4" t="s">
        <v>81</v>
      </c>
      <c r="D4" s="26">
        <v>2500000</v>
      </c>
      <c r="E4" s="26">
        <v>650000</v>
      </c>
      <c r="F4" s="26">
        <v>1250000</v>
      </c>
      <c r="G4" s="26">
        <v>3696000</v>
      </c>
    </row>
    <row r="5" spans="1:7" outlineLevel="3">
      <c r="A5" t="s">
        <v>80</v>
      </c>
      <c r="B5" t="s">
        <v>78</v>
      </c>
      <c r="C5" t="s">
        <v>81</v>
      </c>
      <c r="D5" s="26">
        <v>2550000</v>
      </c>
      <c r="E5" s="26">
        <v>900000</v>
      </c>
      <c r="F5" s="26">
        <v>1275000</v>
      </c>
      <c r="G5" s="26">
        <v>3969000</v>
      </c>
    </row>
    <row r="6" spans="1:7" outlineLevel="3">
      <c r="A6" t="s">
        <v>83</v>
      </c>
      <c r="B6" t="s">
        <v>78</v>
      </c>
      <c r="C6" t="s">
        <v>84</v>
      </c>
      <c r="D6" s="26">
        <v>2100000</v>
      </c>
      <c r="E6" s="26">
        <v>800000</v>
      </c>
      <c r="F6" s="26">
        <v>1050000</v>
      </c>
      <c r="G6" s="26">
        <v>3318000</v>
      </c>
    </row>
    <row r="7" spans="1:7" outlineLevel="2">
      <c r="B7" s="27" t="s">
        <v>156</v>
      </c>
      <c r="D7" s="26"/>
      <c r="E7" s="26"/>
      <c r="F7" s="26"/>
      <c r="G7" s="26">
        <f>SUBTOTAL(4,G3:G6)</f>
        <v>4410000</v>
      </c>
    </row>
    <row r="8" spans="1:7" outlineLevel="1">
      <c r="B8" s="27" t="s">
        <v>152</v>
      </c>
      <c r="D8" s="26"/>
      <c r="E8" s="26"/>
      <c r="F8" s="26"/>
      <c r="G8" s="26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6">
        <v>2400000</v>
      </c>
      <c r="E9" s="26">
        <v>1200000</v>
      </c>
      <c r="F9" s="26">
        <v>1200000</v>
      </c>
      <c r="G9" s="26">
        <v>4032000</v>
      </c>
    </row>
    <row r="10" spans="1:7" outlineLevel="3">
      <c r="A10" t="s">
        <v>89</v>
      </c>
      <c r="B10" t="s">
        <v>86</v>
      </c>
      <c r="C10" t="s">
        <v>84</v>
      </c>
      <c r="D10" s="26">
        <v>2100000</v>
      </c>
      <c r="E10" s="26">
        <v>800000</v>
      </c>
      <c r="F10" s="26">
        <v>1050000</v>
      </c>
      <c r="G10" s="26">
        <v>3318000</v>
      </c>
    </row>
    <row r="11" spans="1:7" outlineLevel="3">
      <c r="A11" t="s">
        <v>88</v>
      </c>
      <c r="B11" t="s">
        <v>86</v>
      </c>
      <c r="C11" t="s">
        <v>84</v>
      </c>
      <c r="D11" s="26">
        <v>2050000</v>
      </c>
      <c r="E11" s="26">
        <v>650000</v>
      </c>
      <c r="F11" s="26">
        <v>1025000</v>
      </c>
      <c r="G11" s="26">
        <v>3129000</v>
      </c>
    </row>
    <row r="12" spans="1:7" outlineLevel="3">
      <c r="A12" t="s">
        <v>85</v>
      </c>
      <c r="B12" t="s">
        <v>86</v>
      </c>
      <c r="C12" t="s">
        <v>79</v>
      </c>
      <c r="D12" s="26">
        <v>3050000</v>
      </c>
      <c r="E12" s="26">
        <v>1000000</v>
      </c>
      <c r="F12" s="26">
        <v>1525000</v>
      </c>
      <c r="G12" s="26">
        <v>4683000</v>
      </c>
    </row>
    <row r="13" spans="1:7" outlineLevel="2">
      <c r="B13" s="27" t="s">
        <v>157</v>
      </c>
      <c r="D13" s="26"/>
      <c r="E13" s="26"/>
      <c r="F13" s="26"/>
      <c r="G13" s="26">
        <f>SUBTOTAL(4,G9:G12)</f>
        <v>4683000</v>
      </c>
    </row>
    <row r="14" spans="1:7" outlineLevel="1">
      <c r="B14" s="27" t="s">
        <v>153</v>
      </c>
      <c r="D14" s="26"/>
      <c r="E14" s="26"/>
      <c r="F14" s="26"/>
      <c r="G14" s="26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6">
        <v>2500000</v>
      </c>
      <c r="E15" s="26">
        <v>1150000</v>
      </c>
      <c r="F15" s="26">
        <v>1250000</v>
      </c>
      <c r="G15" s="26">
        <v>4116000</v>
      </c>
    </row>
    <row r="16" spans="1:7" outlineLevel="3">
      <c r="A16" t="s">
        <v>90</v>
      </c>
      <c r="B16" t="s">
        <v>91</v>
      </c>
      <c r="C16" t="s">
        <v>79</v>
      </c>
      <c r="D16" s="26">
        <v>2950000</v>
      </c>
      <c r="E16" s="26">
        <v>1000000</v>
      </c>
      <c r="F16" s="26">
        <v>1475000</v>
      </c>
      <c r="G16" s="26">
        <v>4557000</v>
      </c>
    </row>
    <row r="17" spans="2:7" outlineLevel="2">
      <c r="B17" s="27" t="s">
        <v>158</v>
      </c>
      <c r="D17" s="26"/>
      <c r="E17" s="26"/>
      <c r="F17" s="26"/>
      <c r="G17" s="26">
        <f>SUBTOTAL(4,G15:G16)</f>
        <v>4557000</v>
      </c>
    </row>
    <row r="18" spans="2:7" outlineLevel="1">
      <c r="B18" s="27" t="s">
        <v>154</v>
      </c>
      <c r="D18" s="26"/>
      <c r="E18" s="26"/>
      <c r="F18" s="26"/>
      <c r="G18" s="26">
        <f>SUBTOTAL(1,G15:G16)</f>
        <v>4336500</v>
      </c>
    </row>
    <row r="19" spans="2:7">
      <c r="B19" s="27" t="s">
        <v>159</v>
      </c>
      <c r="D19" s="26"/>
      <c r="E19" s="26"/>
      <c r="F19" s="26"/>
      <c r="G19" s="26">
        <f>SUBTOTAL(4,G3:G16)</f>
        <v>4683000</v>
      </c>
    </row>
    <row r="20" spans="2:7">
      <c r="B20" s="27" t="s">
        <v>155</v>
      </c>
      <c r="D20" s="26"/>
      <c r="E20" s="26"/>
      <c r="F20" s="26"/>
      <c r="G20" s="26">
        <f>SUBTOTAL(1,G3:G16)</f>
        <v>3922800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I18" sqref="I18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8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8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8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8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8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8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8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8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8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8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8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8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L21" sqref="L21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H11" sqref="H11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2" t="s">
        <v>133</v>
      </c>
      <c r="C1" s="22"/>
      <c r="D1" s="22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Yeonghun Kim</cp:lastModifiedBy>
  <dcterms:created xsi:type="dcterms:W3CDTF">2023-07-14T11:40:39Z</dcterms:created>
  <dcterms:modified xsi:type="dcterms:W3CDTF">2025-01-07T03:46:00Z</dcterms:modified>
</cp:coreProperties>
</file>