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우진\Desktop\컴활자\길벗컴활1급총정리\엑셀\모의\"/>
    </mc:Choice>
  </mc:AlternateContent>
  <xr:revisionPtr revIDLastSave="0" documentId="13_ncr:1_{CD241C17-88F5-453F-94F4-1AF03D28188B}" xr6:coauthVersionLast="47" xr6:coauthVersionMax="47" xr10:uidLastSave="{00000000-0000-0000-0000-000000000000}"/>
  <bookViews>
    <workbookView xWindow="-120" yWindow="-120" windowWidth="24240" windowHeight="13140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eta.T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 a="1"/>
  <c r="I19" i="2" s="1"/>
  <c r="I20" i="2" a="1"/>
  <c r="I20" i="2"/>
  <c r="I21" i="2" a="1"/>
  <c r="I21" i="2" s="1"/>
  <c r="I22" i="2" a="1"/>
  <c r="I22" i="2"/>
  <c r="I23" i="2" a="1"/>
  <c r="I23" i="2" s="1"/>
  <c r="I24" i="2" a="1"/>
  <c r="I24" i="2"/>
  <c r="I25" i="2" a="1"/>
  <c r="I25" i="2" s="1"/>
  <c r="I26" i="2" a="1"/>
  <c r="I26" i="2"/>
  <c r="I27" i="2" a="1"/>
  <c r="I27" i="2" s="1"/>
  <c r="I28" i="2" a="1"/>
  <c r="I28" i="2"/>
  <c r="I29" i="2" a="1"/>
  <c r="I29" i="2" s="1"/>
  <c r="I30" i="2" a="1"/>
  <c r="I30" i="2" s="1"/>
  <c r="I4" i="2" a="1"/>
  <c r="I4" i="2" s="1"/>
  <c r="I5" i="2" a="1"/>
  <c r="I5" i="2"/>
  <c r="I6" i="2" a="1"/>
  <c r="I6" i="2" s="1"/>
  <c r="I7" i="2" a="1"/>
  <c r="I7" i="2"/>
  <c r="I8" i="2" a="1"/>
  <c r="I8" i="2" s="1"/>
  <c r="I9" i="2" a="1"/>
  <c r="I9" i="2"/>
  <c r="I10" i="2" a="1"/>
  <c r="I10" i="2" s="1"/>
  <c r="I11" i="2" a="1"/>
  <c r="I11" i="2"/>
  <c r="I12" i="2" a="1"/>
  <c r="I12" i="2" s="1"/>
  <c r="I13" i="2" a="1"/>
  <c r="I13" i="2"/>
  <c r="I14" i="2" a="1"/>
  <c r="I14" i="2" s="1"/>
  <c r="I15" i="2" a="1"/>
  <c r="I15" i="2"/>
  <c r="I16" i="2" a="1"/>
  <c r="I16" i="2" s="1"/>
  <c r="I17" i="2" a="1"/>
  <c r="I17" i="2" s="1"/>
  <c r="I18" i="2" a="1"/>
  <c r="I18" i="2" s="1"/>
  <c r="I3" i="2" a="1"/>
  <c r="I3" i="2" s="1"/>
  <c r="J21" i="2"/>
  <c r="J22" i="2"/>
  <c r="J23" i="2"/>
  <c r="J24" i="2"/>
  <c r="J25" i="2"/>
  <c r="J26" i="2"/>
  <c r="J27" i="2"/>
  <c r="J28" i="2"/>
  <c r="J29" i="2"/>
  <c r="J30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3" i="2"/>
  <c r="O10" i="2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3" i="1"/>
  <c r="G17" i="4"/>
  <c r="G13" i="4"/>
  <c r="G7" i="4"/>
  <c r="G19" i="4" s="1"/>
  <c r="G18" i="4"/>
  <c r="G14" i="4"/>
  <c r="G8" i="4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22" i="2" a="1"/>
  <c r="K24" i="2" a="1"/>
  <c r="K26" i="2" a="1"/>
  <c r="K28" i="2" a="1"/>
  <c r="K30" i="2" a="1"/>
  <c r="K25" i="2" a="1"/>
  <c r="K23" i="2" a="1"/>
  <c r="K27" i="2" a="1"/>
  <c r="K29" i="2" a="1"/>
  <c r="K12" i="2" a="1"/>
  <c r="K14" i="2" a="1"/>
  <c r="K16" i="2" a="1"/>
  <c r="K18" i="2" a="1"/>
  <c r="K20" i="2" a="1"/>
  <c r="K15" i="2" a="1"/>
  <c r="K21" i="2" a="1"/>
  <c r="K13" i="2" a="1"/>
  <c r="K17" i="2" a="1"/>
  <c r="K19" i="2" a="1"/>
  <c r="K4" i="2" a="1"/>
  <c r="K6" i="2" a="1"/>
  <c r="K8" i="2" a="1"/>
  <c r="K10" i="2" a="1"/>
  <c r="K7" i="2" a="1"/>
  <c r="K5" i="2" a="1"/>
  <c r="K9" i="2" a="1"/>
  <c r="K11" i="2" a="1"/>
  <c r="K3" i="2" a="1"/>
  <c r="K29" i="2" l="1"/>
  <c r="K27" i="2"/>
  <c r="K23" i="2"/>
  <c r="K25" i="2"/>
  <c r="K30" i="2"/>
  <c r="K28" i="2"/>
  <c r="K26" i="2"/>
  <c r="K24" i="2"/>
  <c r="K22" i="2"/>
  <c r="K19" i="2"/>
  <c r="K17" i="2"/>
  <c r="K13" i="2"/>
  <c r="K21" i="2"/>
  <c r="K15" i="2"/>
  <c r="K20" i="2"/>
  <c r="K18" i="2"/>
  <c r="K16" i="2"/>
  <c r="K14" i="2"/>
  <c r="K12" i="2"/>
  <c r="K11" i="2"/>
  <c r="K9" i="2"/>
  <c r="K5" i="2"/>
  <c r="K7" i="2"/>
  <c r="K10" i="2"/>
  <c r="K8" i="2"/>
  <c r="K6" i="2"/>
  <c r="K4" i="2"/>
  <c r="K3" i="2"/>
  <c r="G2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E13801-3B7E-4FFE-B59D-D0A1F226117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19C6D0B-1C1E-4E0C-82B8-F2569F4580A1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김우진\Desktop\컴활자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<sst xmlns="http://schemas.openxmlformats.org/spreadsheetml/2006/main" count="397" uniqueCount="160">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</sst>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5">
    <dxf>
      <font>
        <b/>
        <i/>
        <color rgb="FF0070C0"/>
      </font>
    </dxf>
    <dxf>
      <font>
        <b/>
        <i/>
        <color rgb="FF0070C0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3AC-8719-366B3E5AE9DB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671055"/>
        <c:axId val="219696975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219696975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9671055"/>
        <c:crosses val="max"/>
        <c:crossBetween val="between"/>
        <c:majorUnit val="0.2"/>
      </c:valAx>
      <c:catAx>
        <c:axId val="219671055"/>
        <c:scaling>
          <c:orientation val="minMax"/>
        </c:scaling>
        <c:delete val="1"/>
        <c:axPos val="b"/>
        <c:majorTickMark val="out"/>
        <c:minorTickMark val="none"/>
        <c:tickLblPos val="nextTo"/>
        <c:crossAx val="21969697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F0619132-6CCB-A498-62AB-16CC85772A7E}"/>
            </a:ext>
          </a:extLst>
        </xdr:cNvPr>
        <xdr:cNvSpPr/>
      </xdr:nvSpPr>
      <xdr:spPr>
        <a:xfrm>
          <a:off x="5324475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229E273-CB42-7150-CAEB-9B3E9981929B}"/>
            </a:ext>
          </a:extLst>
        </xdr:cNvPr>
        <xdr:cNvSpPr/>
      </xdr:nvSpPr>
      <xdr:spPr>
        <a:xfrm>
          <a:off x="5324475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0</xdr:row>
          <xdr:rowOff>85725</xdr:rowOff>
        </xdr:from>
        <xdr:to>
          <xdr:col>6</xdr:col>
          <xdr:colOff>809625</xdr:colOff>
          <xdr:row>2</xdr:row>
          <xdr:rowOff>66675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우진" refreshedDate="45649.644368402776" backgroundQuery="1" createdVersion="8" refreshedVersion="8" minRefreshableVersion="3" recordCount="0" supportSubquery="1" supportAdvancedDrill="1" xr:uid="{5051BBC2-789D-48E5-916E-74C5E4A70735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307F12-F924-4395-A625-BE7F3FA0D48B}" name="피벗 테이블1" cacheId="3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topLeftCell="A16" workbookViewId="0">
      <selection activeCell="J17" sqref="J17"/>
    </sheetView>
  </sheetViews>
  <sheetFormatPr defaultRowHeight="16.5"/>
  <cols>
    <col min="1" max="1" width="8.125" customWidth="1"/>
    <col min="2" max="2" width="16.25" customWidth="1"/>
    <col min="3" max="3" width="13" customWidth="1"/>
    <col min="4" max="4" width="11.125" bestFit="1" customWidth="1"/>
    <col min="5" max="5" width="12.25" customWidth="1"/>
    <col min="6" max="6" width="13.25" bestFit="1" customWidth="1"/>
    <col min="7" max="7" width="12.875" customWidth="1"/>
    <col min="8" max="8" width="7.875" customWidth="1"/>
    <col min="9" max="9" width="2.25" customWidth="1"/>
    <col min="10" max="10" width="10.25" customWidth="1"/>
    <col min="11" max="11" width="23.875" customWidth="1"/>
    <col min="12" max="12" width="14.125" bestFit="1" customWidth="1"/>
    <col min="13" max="13" width="11.1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9" t="s">
        <v>159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 8, 1)="2", OR(MONTH(E3)=4, 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1" priority="1">
      <formula>OR($G3&gt;=LARGE($G$3:$G$30, 3), $G3&lt;=SMALL($G$3:$G$30, 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zoomScaleNormal="100" workbookViewId="0">
      <selection activeCell="G4" sqref="G4:H13"/>
    </sheetView>
  </sheetViews>
  <sheetFormatPr defaultRowHeight="16.5"/>
  <cols>
    <col min="1" max="1" width="3" customWidth="1"/>
    <col min="5" max="8" width="10.875" bestFit="1" customWidth="1"/>
  </cols>
  <sheetData>
    <row r="1" spans="2:8" ht="20.25">
      <c r="B1" s="19" t="s">
        <v>69</v>
      </c>
      <c r="C1" s="19"/>
      <c r="D1" s="19"/>
      <c r="E1" s="19"/>
      <c r="F1" s="19"/>
      <c r="G1" s="19"/>
      <c r="H1" s="19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abSelected="1" workbookViewId="0">
      <selection activeCell="I3" sqref="I3:I30"/>
    </sheetView>
  </sheetViews>
  <sheetFormatPr defaultRowHeight="16.5"/>
  <cols>
    <col min="1" max="1" width="7.125" bestFit="1" customWidth="1"/>
    <col min="2" max="2" width="14.125" bestFit="1" customWidth="1"/>
    <col min="3" max="3" width="11.875" bestFit="1" customWidth="1"/>
    <col min="4" max="4" width="9" bestFit="1" customWidth="1"/>
    <col min="5" max="6" width="11.125" bestFit="1" customWidth="1"/>
    <col min="7" max="7" width="11.875" bestFit="1" customWidth="1"/>
    <col min="8" max="8" width="7.125" bestFit="1" customWidth="1"/>
    <col min="9" max="9" width="13" bestFit="1" customWidth="1"/>
    <col min="10" max="10" width="11" bestFit="1" customWidth="1"/>
    <col min="11" max="11" width="11.125" bestFit="1" customWidth="1"/>
    <col min="12" max="12" width="1.875" customWidth="1"/>
    <col min="13" max="13" width="14.25" customWidth="1"/>
    <col min="14" max="14" width="13.75" bestFit="1" customWidth="1"/>
    <col min="15" max="15" width="18.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 YEAR(F3)-YEAR($K$1)&lt;8), "가능", AND(G3/C3&lt;=0.7, YEAR(F3)-YEAR($K$1)&lt;8), "보류", OR(G3/C3&gt;0.7, YEAR(F3)-YEAR($K$1)&gt;=8), "불가능")</f>
        <v>보류</v>
      </c>
      <c r="J3" s="30" t="str">
        <f>VLOOKUP(PMT(H3/12, (YEAR(F3)-YEAR(E3))*12, -G3), $M$3:$N$5, 2)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 YEAR(F4)-YEAR($K$1)&lt;8), "가능", AND(G4/C4&lt;=0.7, YEAR(F4)-YEAR($K$1)&lt;8), "보류", OR(G4/C4&gt;0.7, YEAR(F4)-YEAR($K$1)&gt;=8), "불가능")</f>
        <v>불가능</v>
      </c>
      <c r="J4" s="30" t="str">
        <f t="shared" ref="J4:J30" si="0">VLOOKUP(PMT(H4/12, (YEAR(F4)-YEAR(E4))*12, -G4), $M$3:$N$5, 2)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 YEAR(F5)-YEAR($K$1)&lt;8), "가능", AND(G5/C5&lt;=0.7, YEAR(F5)-YEAR($K$1)&lt;8), "보류", OR(G5/C5&gt;0.7, YEAR(F5)-YEAR($K$1)&gt;=8), "불가능")</f>
        <v>불가능</v>
      </c>
      <c r="J5" s="30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 YEAR(F6)-YEAR($K$1)&lt;8), "가능", AND(G6/C6&lt;=0.7, YEAR(F6)-YEAR($K$1)&lt;8), "보류", OR(G6/C6&gt;0.7, YEAR(F6)-YEAR($K$1)&gt;=8), "불가능")</f>
        <v>불가능</v>
      </c>
      <c r="J6" s="30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 YEAR(F7)-YEAR($K$1)&lt;8), "가능", AND(G7/C7&lt;=0.7, YEAR(F7)-YEAR($K$1)&lt;8), "보류", OR(G7/C7&gt;0.7, YEAR(F7)-YEAR($K$1)&gt;=8), "불가능")</f>
        <v>보류</v>
      </c>
      <c r="J7" s="30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 YEAR(F8)-YEAR($K$1)&lt;8), "가능", AND(G8/C8&lt;=0.7, YEAR(F8)-YEAR($K$1)&lt;8), "보류", OR(G8/C8&gt;0.7, YEAR(F8)-YEAR($K$1)&gt;=8), "불가능")</f>
        <v>불가능</v>
      </c>
      <c r="J8" s="30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 YEAR(F9)-YEAR($K$1)&lt;8), "가능", AND(G9/C9&lt;=0.7, YEAR(F9)-YEAR($K$1)&lt;8), "보류", OR(G9/C9&gt;0.7, YEAR(F9)-YEAR($K$1)&gt;=8), "불가능")</f>
        <v>불가능</v>
      </c>
      <c r="J9" s="30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 $G$3:$G$30))</f>
        <v>319181000</v>
      </c>
      <c r="O9" s="12">
        <f t="array" ref="O9">_xlfn.RANK.EQ(MAX(IF(($D$3:$D$30=$M9),$C$3:$C$30)),$C$3:$C$30)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 YEAR(F10)-YEAR($K$1)&lt;8), "가능", AND(G10/C10&lt;=0.7, YEAR(F10)-YEAR($K$1)&lt;8), "보류", OR(G10/C10&gt;0.7, YEAR(F10)-YEAR($K$1)&gt;=8), "불가능")</f>
        <v>가능</v>
      </c>
      <c r="J10" s="30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 $G$3:$G$30))</f>
        <v>205861000</v>
      </c>
      <c r="O10" s="12">
        <f t="array" ref="O10">_xlfn.RANK.EQ(MAX(IF(($D$3:$D$30=$M10),$C$3:$C$30)),$C$3:$C$30)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 YEAR(F11)-YEAR($K$1)&lt;8), "가능", AND(G11/C11&lt;=0.7, YEAR(F11)-YEAR($K$1)&lt;8), "보류", OR(G11/C11&gt;0.7, YEAR(F11)-YEAR($K$1)&gt;=8), "불가능")</f>
        <v>불가능</v>
      </c>
      <c r="J11" s="30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 $G$3:$G$30))</f>
        <v>190963000</v>
      </c>
      <c r="O11" s="12">
        <f t="array" ref="O11">_xlfn.RANK.EQ(MAX(IF(($D$3:$D$30=$M11),$C$3:$C$30)),$C$3:$C$30)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 YEAR(F12)-YEAR($K$1)&lt;8), "가능", AND(G12/C12&lt;=0.7, YEAR(F12)-YEAR($K$1)&lt;8), "보류", OR(G12/C12&gt;0.7, YEAR(F12)-YEAR($K$1)&gt;=8), "불가능")</f>
        <v>가능</v>
      </c>
      <c r="J12" s="30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 $G$3:$G$30))</f>
        <v>157216000</v>
      </c>
      <c r="O12" s="12">
        <f t="array" ref="O12">_xlfn.RANK.EQ(MAX(IF(($D$3:$D$30=$M12),$C$3:$C$30)),$C$3:$C$30)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 YEAR(F13)-YEAR($K$1)&lt;8), "가능", AND(G13/C13&lt;=0.7, YEAR(F13)-YEAR($K$1)&lt;8), "보류", OR(G13/C13&gt;0.7, YEAR(F13)-YEAR($K$1)&gt;=8), "불가능")</f>
        <v>불가능</v>
      </c>
      <c r="J13" s="30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 YEAR(F14)-YEAR($K$1)&lt;8), "가능", AND(G14/C14&lt;=0.7, YEAR(F14)-YEAR($K$1)&lt;8), "보류", OR(G14/C14&gt;0.7, YEAR(F14)-YEAR($K$1)&gt;=8), "불가능")</f>
        <v>보류</v>
      </c>
      <c r="J14" s="30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 YEAR(F15)-YEAR($K$1)&lt;8), "가능", AND(G15/C15&lt;=0.7, YEAR(F15)-YEAR($K$1)&lt;8), "보류", OR(G15/C15&gt;0.7, YEAR(F15)-YEAR($K$1)&gt;=8), "불가능")</f>
        <v>보류</v>
      </c>
      <c r="J15" s="30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 YEAR(F16)-YEAR($K$1)&lt;8), "가능", AND(G16/C16&lt;=0.7, YEAR(F16)-YEAR($K$1)&lt;8), "보류", OR(G16/C16&gt;0.7, YEAR(F16)-YEAR($K$1)&gt;=8), "불가능")</f>
        <v>불가능</v>
      </c>
      <c r="J16" s="30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 YEAR(F17)-YEAR($K$1)&lt;8), "가능", AND(G17/C17&lt;=0.7, YEAR(F17)-YEAR($K$1)&lt;8), "보류", OR(G17/C17&gt;0.7, YEAR(F17)-YEAR($K$1)&gt;=8), "불가능")</f>
        <v>보류</v>
      </c>
      <c r="J17" s="30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 YEAR(F18)-YEAR($K$1)&lt;8), "가능", AND(G18/C18&lt;=0.7, YEAR(F18)-YEAR($K$1)&lt;8), "보류", OR(G18/C18&gt;0.7, YEAR(F18)-YEAR($K$1)&gt;=8), "불가능")</f>
        <v>불가능</v>
      </c>
      <c r="J18" s="30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 YEAR(F19)-YEAR($K$1)&lt;8), "가능", AND(G19/C19&lt;=0.7, YEAR(F19)-YEAR($K$1)&lt;8), "보류", OR(G19/C19&gt;0.7, YEAR(F19)-YEAR($K$1)&gt;=8), "불가능")</f>
        <v>불가능</v>
      </c>
      <c r="J19" s="30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 YEAR(F20)-YEAR($K$1)&lt;8), "가능", AND(G20/C20&lt;=0.7, YEAR(F20)-YEAR($K$1)&lt;8), "보류", OR(G20/C20&gt;0.7, YEAR(F20)-YEAR($K$1)&gt;=8), "불가능")</f>
        <v>보류</v>
      </c>
      <c r="J20" s="30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 YEAR(F21)-YEAR($K$1)&lt;8), "가능", AND(G21/C21&lt;=0.7, YEAR(F21)-YEAR($K$1)&lt;8), "보류", OR(G21/C21&gt;0.7, YEAR(F21)-YEAR($K$1)&gt;=8), "불가능")</f>
        <v>가능</v>
      </c>
      <c r="J21" s="30" t="str">
        <f>VLOOKUP(PMT(H21/12, (YEAR(F21)-YEAR(E21))*12, -G21), $M$3:$N$5, 2)</f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 YEAR(F22)-YEAR($K$1)&lt;8), "가능", AND(G22/C22&lt;=0.7, YEAR(F22)-YEAR($K$1)&lt;8), "보류", OR(G22/C22&gt;0.7, YEAR(F22)-YEAR($K$1)&gt;=8), "불가능")</f>
        <v>보류</v>
      </c>
      <c r="J22" s="30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 YEAR(F23)-YEAR($K$1)&lt;8), "가능", AND(G23/C23&lt;=0.7, YEAR(F23)-YEAR($K$1)&lt;8), "보류", OR(G23/C23&gt;0.7, YEAR(F23)-YEAR($K$1)&gt;=8), "불가능")</f>
        <v>불가능</v>
      </c>
      <c r="J23" s="30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 YEAR(F24)-YEAR($K$1)&lt;8), "가능", AND(G24/C24&lt;=0.7, YEAR(F24)-YEAR($K$1)&lt;8), "보류", OR(G24/C24&gt;0.7, YEAR(F24)-YEAR($K$1)&gt;=8), "불가능")</f>
        <v>불가능</v>
      </c>
      <c r="J24" s="30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 YEAR(F25)-YEAR($K$1)&lt;8), "가능", AND(G25/C25&lt;=0.7, YEAR(F25)-YEAR($K$1)&lt;8), "보류", OR(G25/C25&gt;0.7, YEAR(F25)-YEAR($K$1)&gt;=8), "불가능")</f>
        <v>가능</v>
      </c>
      <c r="J25" s="30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 YEAR(F26)-YEAR($K$1)&lt;8), "가능", AND(G26/C26&lt;=0.7, YEAR(F26)-YEAR($K$1)&lt;8), "보류", OR(G26/C26&gt;0.7, YEAR(F26)-YEAR($K$1)&gt;=8), "불가능")</f>
        <v>불가능</v>
      </c>
      <c r="J26" s="30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 YEAR(F27)-YEAR($K$1)&lt;8), "가능", AND(G27/C27&lt;=0.7, YEAR(F27)-YEAR($K$1)&lt;8), "보류", OR(G27/C27&gt;0.7, YEAR(F27)-YEAR($K$1)&gt;=8), "불가능")</f>
        <v>불가능</v>
      </c>
      <c r="J27" s="30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 YEAR(F28)-YEAR($K$1)&lt;8), "가능", AND(G28/C28&lt;=0.7, YEAR(F28)-YEAR($K$1)&lt;8), "보류", OR(G28/C28&gt;0.7, YEAR(F28)-YEAR($K$1)&gt;=8), "불가능")</f>
        <v>가능</v>
      </c>
      <c r="J28" s="30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 YEAR(F29)-YEAR($K$1)&lt;8), "가능", AND(G29/C29&lt;=0.7, YEAR(F29)-YEAR($K$1)&lt;8), "보류", OR(G29/C29&gt;0.7, YEAR(F29)-YEAR($K$1)&gt;=8), "불가능")</f>
        <v>가능</v>
      </c>
      <c r="J29" s="30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 YEAR(F30)-YEAR($K$1)&lt;8), "가능", AND(G30/C30&lt;=0.7, YEAR(F30)-YEAR($K$1)&lt;8), "보류", OR(G30/C30&gt;0.7, YEAR(F30)-YEAR($K$1)&gt;=8), "불가능")</f>
        <v>가능</v>
      </c>
      <c r="J30" s="30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4" priority="1">
      <formula>AND(OR($G9="동부",$G9="서부"),$J9&gt;=AVERAGE($J$3:$J$27))</formula>
    </cfRule>
  </conditionalFormatting>
  <conditionalFormatting sqref="A27">
    <cfRule type="expression" dxfId="3" priority="2">
      <formula>AND(OR($G31="동부",$G31="서부"),$J31&gt;=AVERAGE($J$3:$J$27))</formula>
    </cfRule>
  </conditionalFormatting>
  <conditionalFormatting sqref="A25:A26">
    <cfRule type="expression" dxfId="2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H10" sqref="H10"/>
    </sheetView>
  </sheetViews>
  <sheetFormatPr defaultRowHeight="16.5"/>
  <cols>
    <col min="1" max="1" width="3.375" customWidth="1"/>
    <col min="2" max="2" width="19.375" bestFit="1" customWidth="1"/>
    <col min="3" max="3" width="16.25" bestFit="1" customWidth="1"/>
    <col min="4" max="4" width="15.25" bestFit="1" customWidth="1"/>
    <col min="5" max="7" width="13.625" bestFit="1" customWidth="1"/>
    <col min="8" max="8" width="7.375" bestFit="1" customWidth="1"/>
    <col min="9" max="9" width="19.375" bestFit="1" customWidth="1"/>
    <col min="10" max="10" width="17.375" bestFit="1" customWidth="1"/>
  </cols>
  <sheetData>
    <row r="2" spans="2:6">
      <c r="D2" s="21" t="s">
        <v>95</v>
      </c>
    </row>
    <row r="3" spans="2:6">
      <c r="B3" s="21" t="s">
        <v>3</v>
      </c>
      <c r="C3" s="21" t="s">
        <v>146</v>
      </c>
      <c r="D3" t="s">
        <v>143</v>
      </c>
      <c r="E3" t="s">
        <v>144</v>
      </c>
      <c r="F3" t="s">
        <v>145</v>
      </c>
    </row>
    <row r="4" spans="2:6">
      <c r="B4" t="s">
        <v>13</v>
      </c>
      <c r="C4" t="s">
        <v>147</v>
      </c>
      <c r="D4" s="22">
        <v>18080000</v>
      </c>
      <c r="E4" s="22">
        <v>38913000</v>
      </c>
      <c r="F4" s="22">
        <v>42420000</v>
      </c>
    </row>
    <row r="5" spans="2:6">
      <c r="C5" t="s">
        <v>149</v>
      </c>
      <c r="D5" s="23">
        <v>1.7999999999999999E-2</v>
      </c>
      <c r="E5" s="23">
        <v>4.3999999999999997E-2</v>
      </c>
      <c r="F5" s="23">
        <v>3.2600000000000004E-2</v>
      </c>
    </row>
    <row r="6" spans="2:6">
      <c r="B6" t="s">
        <v>17</v>
      </c>
      <c r="C6" t="s">
        <v>147</v>
      </c>
      <c r="D6" s="22">
        <v>24804000</v>
      </c>
      <c r="E6" s="22">
        <v>43095000</v>
      </c>
      <c r="F6" s="22">
        <v>50150000</v>
      </c>
    </row>
    <row r="7" spans="2:6">
      <c r="C7" t="s">
        <v>149</v>
      </c>
      <c r="D7" s="23">
        <v>1.2E-2</v>
      </c>
      <c r="E7" s="23">
        <v>2.8999999999999998E-2</v>
      </c>
      <c r="F7" s="23">
        <v>3.5499999999999997E-2</v>
      </c>
    </row>
    <row r="8" spans="2:6">
      <c r="B8" t="s">
        <v>10</v>
      </c>
      <c r="C8" t="s">
        <v>147</v>
      </c>
      <c r="D8" s="22">
        <v>28204000</v>
      </c>
      <c r="E8" s="22">
        <v>32595000</v>
      </c>
      <c r="F8" s="22">
        <v>46931000</v>
      </c>
    </row>
    <row r="9" spans="2:6">
      <c r="C9" t="s">
        <v>149</v>
      </c>
      <c r="D9" s="23">
        <v>3.2333333333333332E-2</v>
      </c>
      <c r="E9" s="23">
        <v>2.7E-2</v>
      </c>
      <c r="F9" s="23">
        <v>2.5999999999999999E-2</v>
      </c>
    </row>
    <row r="10" spans="2:6">
      <c r="B10" t="s">
        <v>22</v>
      </c>
      <c r="C10" t="s">
        <v>147</v>
      </c>
      <c r="D10" s="22">
        <v>37395000</v>
      </c>
      <c r="E10" s="22">
        <v>8262000</v>
      </c>
      <c r="F10" s="22">
        <v>61440000</v>
      </c>
    </row>
    <row r="11" spans="2:6">
      <c r="C11" t="s">
        <v>149</v>
      </c>
      <c r="D11" s="23">
        <v>2.9000000000000001E-2</v>
      </c>
      <c r="E11" s="23">
        <v>2.9000000000000001E-2</v>
      </c>
      <c r="F11" s="23">
        <v>3.1333333333333331E-2</v>
      </c>
    </row>
    <row r="12" spans="2:6">
      <c r="B12" t="s">
        <v>148</v>
      </c>
      <c r="D12" s="22">
        <v>37395000</v>
      </c>
      <c r="E12" s="22">
        <v>43095000</v>
      </c>
      <c r="F12" s="22">
        <v>61440000</v>
      </c>
    </row>
    <row r="13" spans="2:6">
      <c r="B13" t="s">
        <v>150</v>
      </c>
      <c r="D13" s="23">
        <v>2.642857142857143E-2</v>
      </c>
      <c r="E13" s="23">
        <v>3.0571428571428572E-2</v>
      </c>
      <c r="F13" s="23">
        <v>3.2000000000000001E-2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E7" sqref="E7"/>
    </sheetView>
  </sheetViews>
  <sheetFormatPr defaultRowHeight="16.5" outlineLevelRow="3"/>
  <cols>
    <col min="1" max="1" width="7.1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4">
        <v>3000000</v>
      </c>
      <c r="E3" s="24">
        <v>750000</v>
      </c>
      <c r="F3" s="24">
        <v>1500000</v>
      </c>
      <c r="G3" s="24">
        <v>4410000</v>
      </c>
    </row>
    <row r="4" spans="1:7" outlineLevel="3">
      <c r="A4" t="s">
        <v>82</v>
      </c>
      <c r="B4" t="s">
        <v>78</v>
      </c>
      <c r="C4" t="s">
        <v>81</v>
      </c>
      <c r="D4" s="24">
        <v>2500000</v>
      </c>
      <c r="E4" s="24">
        <v>650000</v>
      </c>
      <c r="F4" s="24">
        <v>1250000</v>
      </c>
      <c r="G4" s="24">
        <v>3696000</v>
      </c>
    </row>
    <row r="5" spans="1:7" outlineLevel="3">
      <c r="A5" t="s">
        <v>80</v>
      </c>
      <c r="B5" t="s">
        <v>78</v>
      </c>
      <c r="C5" t="s">
        <v>81</v>
      </c>
      <c r="D5" s="24">
        <v>2550000</v>
      </c>
      <c r="E5" s="24">
        <v>900000</v>
      </c>
      <c r="F5" s="24">
        <v>1275000</v>
      </c>
      <c r="G5" s="24">
        <v>3969000</v>
      </c>
    </row>
    <row r="6" spans="1:7" outlineLevel="3">
      <c r="A6" t="s">
        <v>83</v>
      </c>
      <c r="B6" t="s">
        <v>78</v>
      </c>
      <c r="C6" t="s">
        <v>84</v>
      </c>
      <c r="D6" s="24">
        <v>2100000</v>
      </c>
      <c r="E6" s="24">
        <v>800000</v>
      </c>
      <c r="F6" s="24">
        <v>1050000</v>
      </c>
      <c r="G6" s="24">
        <v>3318000</v>
      </c>
    </row>
    <row r="7" spans="1:7" outlineLevel="2">
      <c r="B7" s="26" t="s">
        <v>155</v>
      </c>
      <c r="D7" s="24"/>
      <c r="E7" s="24"/>
      <c r="F7" s="24"/>
      <c r="G7" s="24">
        <f>SUBTOTAL(4,G3:G6)</f>
        <v>4410000</v>
      </c>
    </row>
    <row r="8" spans="1:7" outlineLevel="1">
      <c r="B8" s="25" t="s">
        <v>151</v>
      </c>
      <c r="D8" s="24"/>
      <c r="E8" s="24"/>
      <c r="F8" s="24"/>
      <c r="G8" s="24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4">
        <v>2400000</v>
      </c>
      <c r="E9" s="24">
        <v>1200000</v>
      </c>
      <c r="F9" s="24">
        <v>1200000</v>
      </c>
      <c r="G9" s="24">
        <v>4032000</v>
      </c>
    </row>
    <row r="10" spans="1:7" outlineLevel="3">
      <c r="A10" t="s">
        <v>89</v>
      </c>
      <c r="B10" t="s">
        <v>86</v>
      </c>
      <c r="C10" t="s">
        <v>84</v>
      </c>
      <c r="D10" s="24">
        <v>2100000</v>
      </c>
      <c r="E10" s="24">
        <v>800000</v>
      </c>
      <c r="F10" s="24">
        <v>1050000</v>
      </c>
      <c r="G10" s="24">
        <v>3318000</v>
      </c>
    </row>
    <row r="11" spans="1:7" outlineLevel="3">
      <c r="A11" t="s">
        <v>88</v>
      </c>
      <c r="B11" t="s">
        <v>86</v>
      </c>
      <c r="C11" t="s">
        <v>84</v>
      </c>
      <c r="D11" s="24">
        <v>2050000</v>
      </c>
      <c r="E11" s="24">
        <v>650000</v>
      </c>
      <c r="F11" s="24">
        <v>1025000</v>
      </c>
      <c r="G11" s="24">
        <v>3129000</v>
      </c>
    </row>
    <row r="12" spans="1:7" outlineLevel="3">
      <c r="A12" t="s">
        <v>85</v>
      </c>
      <c r="B12" t="s">
        <v>86</v>
      </c>
      <c r="C12" t="s">
        <v>79</v>
      </c>
      <c r="D12" s="24">
        <v>3050000</v>
      </c>
      <c r="E12" s="24">
        <v>1000000</v>
      </c>
      <c r="F12" s="24">
        <v>1525000</v>
      </c>
      <c r="G12" s="24">
        <v>4683000</v>
      </c>
    </row>
    <row r="13" spans="1:7" outlineLevel="2">
      <c r="B13" s="26" t="s">
        <v>156</v>
      </c>
      <c r="D13" s="24"/>
      <c r="E13" s="24"/>
      <c r="F13" s="24"/>
      <c r="G13" s="24">
        <f>SUBTOTAL(4,G9:G12)</f>
        <v>4683000</v>
      </c>
    </row>
    <row r="14" spans="1:7" outlineLevel="1">
      <c r="B14" s="26" t="s">
        <v>152</v>
      </c>
      <c r="D14" s="24"/>
      <c r="E14" s="24"/>
      <c r="F14" s="24"/>
      <c r="G14" s="24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4">
        <v>2500000</v>
      </c>
      <c r="E15" s="24">
        <v>1150000</v>
      </c>
      <c r="F15" s="24">
        <v>1250000</v>
      </c>
      <c r="G15" s="24">
        <v>4116000</v>
      </c>
    </row>
    <row r="16" spans="1:7" outlineLevel="3">
      <c r="A16" t="s">
        <v>90</v>
      </c>
      <c r="B16" t="s">
        <v>91</v>
      </c>
      <c r="C16" t="s">
        <v>79</v>
      </c>
      <c r="D16" s="24">
        <v>2950000</v>
      </c>
      <c r="E16" s="24">
        <v>1000000</v>
      </c>
      <c r="F16" s="24">
        <v>1475000</v>
      </c>
      <c r="G16" s="24">
        <v>4557000</v>
      </c>
    </row>
    <row r="17" spans="2:7" outlineLevel="2">
      <c r="B17" s="26" t="s">
        <v>157</v>
      </c>
      <c r="D17" s="24"/>
      <c r="E17" s="24"/>
      <c r="F17" s="24"/>
      <c r="G17" s="24">
        <f>SUBTOTAL(4,G15:G16)</f>
        <v>4557000</v>
      </c>
    </row>
    <row r="18" spans="2:7" outlineLevel="1">
      <c r="B18" s="26" t="s">
        <v>153</v>
      </c>
      <c r="D18" s="24"/>
      <c r="E18" s="24"/>
      <c r="F18" s="24"/>
      <c r="G18" s="24">
        <f>SUBTOTAL(1,G15:G16)</f>
        <v>4336500</v>
      </c>
    </row>
    <row r="19" spans="2:7">
      <c r="B19" s="26" t="s">
        <v>158</v>
      </c>
      <c r="D19" s="24"/>
      <c r="E19" s="24"/>
      <c r="F19" s="24"/>
      <c r="G19" s="24">
        <f>SUBTOTAL(4,G3:G16)</f>
        <v>4683000</v>
      </c>
    </row>
    <row r="20" spans="2:7">
      <c r="B20" s="26" t="s">
        <v>154</v>
      </c>
      <c r="D20" s="24"/>
      <c r="E20" s="24"/>
      <c r="F20" s="24"/>
      <c r="G20" s="24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J10" sqref="J10"/>
    </sheetView>
  </sheetViews>
  <sheetFormatPr defaultRowHeight="16.5"/>
  <cols>
    <col min="1" max="2" width="7.125" bestFit="1" customWidth="1"/>
    <col min="3" max="3" width="5.25" bestFit="1" customWidth="1"/>
    <col min="4" max="6" width="10.875" bestFit="1" customWidth="1"/>
    <col min="7" max="7" width="15.375" bestFit="1" customWidth="1"/>
    <col min="8" max="8" width="2.375" customWidth="1"/>
    <col min="9" max="9" width="11.2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7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7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7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7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7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7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7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7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7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7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7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7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M21" sqref="M21"/>
    </sheetView>
  </sheetViews>
  <sheetFormatPr defaultRowHeight="16.5"/>
  <cols>
    <col min="1" max="1" width="3.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I6" sqref="I6"/>
    </sheetView>
  </sheetViews>
  <sheetFormatPr defaultRowHeight="16.5"/>
  <cols>
    <col min="2" max="2" width="13.375" customWidth="1"/>
    <col min="3" max="3" width="15.25" customWidth="1"/>
    <col min="4" max="4" width="15.5" customWidth="1"/>
    <col min="7" max="7" width="13" bestFit="1" customWidth="1"/>
  </cols>
  <sheetData>
    <row r="1" spans="1:7" ht="19.5">
      <c r="B1" s="28" t="s">
        <v>133</v>
      </c>
      <c r="C1" s="20"/>
      <c r="D1" s="20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142875</xdr:colOff>
                <xdr:row>0</xdr:row>
                <xdr:rowOff>85725</xdr:rowOff>
              </from>
              <to>
                <xdr:col>6</xdr:col>
                <xdr:colOff>809625</xdr:colOff>
                <xdr:row>2</xdr:row>
                <xdr:rowOff>66675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d1557</cp:lastModifiedBy>
  <cp:lastPrinted>2024-12-23T06:47:58Z</cp:lastPrinted>
  <dcterms:created xsi:type="dcterms:W3CDTF">2023-07-14T11:40:39Z</dcterms:created>
  <dcterms:modified xsi:type="dcterms:W3CDTF">2024-12-23T07:15:11Z</dcterms:modified>
</cp:coreProperties>
</file>