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5cbd46bee83b18e/바탕 화면/03 기본모의고사/"/>
    </mc:Choice>
  </mc:AlternateContent>
  <xr:revisionPtr revIDLastSave="368" documentId="13_ncr:1_{665CB3EA-7FF6-4EC5-B908-2EBA0E12AC69}" xr6:coauthVersionLast="47" xr6:coauthVersionMax="47" xr10:uidLastSave="{D856C71B-E4AF-4862-934D-95075DE95E17}"/>
  <bookViews>
    <workbookView xWindow="-108" yWindow="-108" windowWidth="23256" windowHeight="12456" tabRatio="806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eta.SUM" hidden="1" xlm="1">#NAME?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2" l="1" a="1"/>
  <c r="E7" i="2" s="1"/>
  <c r="F7" i="2" a="1"/>
  <c r="F7" i="2"/>
  <c r="G7" i="2" a="1"/>
  <c r="G7" i="2"/>
  <c r="H7" i="2" a="1"/>
  <c r="H7" i="2"/>
  <c r="E8" i="2" a="1"/>
  <c r="E8" i="2" s="1"/>
  <c r="F8" i="2" a="1"/>
  <c r="F8" i="2"/>
  <c r="G8" i="2" a="1"/>
  <c r="G8" i="2"/>
  <c r="H8" i="2" a="1"/>
  <c r="H8" i="2"/>
  <c r="E9" i="2" a="1"/>
  <c r="E9" i="2" s="1"/>
  <c r="F9" i="2" a="1"/>
  <c r="F9" i="2" s="1"/>
  <c r="G9" i="2" a="1"/>
  <c r="G9" i="2" s="1"/>
  <c r="H9" i="2" a="1"/>
  <c r="H9" i="2"/>
  <c r="D8" i="2" a="1"/>
  <c r="D8" i="2" s="1"/>
  <c r="D9" i="2" a="1"/>
  <c r="D9" i="2" s="1"/>
  <c r="D7" i="2" a="1"/>
  <c r="D7" i="2" s="1"/>
  <c r="G35" i="2"/>
  <c r="G36" i="2"/>
  <c r="G37" i="2"/>
  <c r="G38" i="2"/>
  <c r="G39" i="2"/>
  <c r="G40" i="2"/>
  <c r="G34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4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9" i="2" a="1"/>
  <c r="E40" i="2" a="1"/>
  <c r="E38" i="2" a="1"/>
  <c r="E34" i="2" a="1"/>
  <c r="E37" i="2" a="1"/>
  <c r="E35" i="2" a="1"/>
  <c r="E36" i="2" a="1"/>
  <c r="E36" i="2" l="1"/>
  <c r="E40" i="2"/>
  <c r="E38" i="2"/>
  <c r="E37" i="2"/>
  <c r="E39" i="2"/>
  <c r="E35" i="2"/>
  <c r="E34" i="2"/>
  <c r="F29" i="2"/>
  <c r="F21" i="2"/>
  <c r="F13" i="2"/>
  <c r="F28" i="2"/>
  <c r="F20" i="2"/>
  <c r="F27" i="2"/>
  <c r="F19" i="2"/>
  <c r="F26" i="2"/>
  <c r="F18" i="2"/>
  <c r="F25" i="2"/>
  <c r="F17" i="2"/>
  <c r="F24" i="2"/>
  <c r="F16" i="2"/>
  <c r="F23" i="2"/>
  <c r="F15" i="2"/>
  <c r="F30" i="2"/>
  <c r="F22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87610FB-14D7-4882-81D8-41B14E8581E9}" name="MS Access Database_Query" type="1" refreshedVersion="8" background="1">
    <dbPr connection="DSN=MS Access Database;DBQ=C:\Users\kkjo0\OneDrive\바탕 화면\가전판매내역.accdb;DefaultDir=C:\Users\kkjo0\OneDrive\바탕 화면;DriverId=25;FIL=MS Access;MaxBufferSize=2048;PageTimeout=5;" command="SELECT 제품.제품명, 제품.분류코드, 판매현황.주문시간, 판매현황.수량, 판매현황.판매금액_x000d__x000a_FROM `C:\Users\kkjo0\OneDrive\바탕 화면\가전판매내역.accdb`.제품 제품, `C:\Users\kkjo0\OneDrive\바탕 화면\가전판매내역.accdb`.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<sst xmlns="http://schemas.openxmlformats.org/spreadsheetml/2006/main" count="368" uniqueCount="200">
  <si>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</si>
  <si>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</si>
  <si>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</si>
  <si>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</si>
  <si>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</si>
  <si>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</si>
  <si>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</si>
  <si>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</si>
  <si>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</si>
  <si>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</si>
  <si>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</si>
  <si>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</si>
  <si>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</si>
  <si>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</si>
  <si>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</si>
  <si>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</si>
  <si>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</si>
  <si>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</si>
  <si>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</si>
  <si>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</si>
  <si>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</si>
  <si>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</si>
  <si>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</si>
  <si>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</si>
  <si>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</si>
  <si>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</si>
  <si>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</si>
  <si>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</si>
  <si>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</si>
  <si>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</si>
  <si>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</si>
  <si>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</si>
  <si>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</si>
  <si>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</si>
  <si>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</si>
  <si>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</si>
  <si>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</si>
  <si>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</si>
  <si>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</si>
  <si>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</si>
  <si>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</si>
  <si>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</si>
  <si>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</si>
  <si>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</si>
  <si>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</si>
  <si>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</si>
  <si>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</si>
  <si>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</si>
  <si>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</si>
  <si>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</si>
  <si>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</si>
  <si>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</si>
  <si>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</si>
  <si>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</si>
  <si>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</si>
  <si>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</si>
  <si>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</si>
  <si>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</si>
  <si>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</si>
  <si>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</si>
  <si>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</si>
  <si>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</si>
  <si>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</si>
  <si>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</si>
  <si>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</si>
  <si>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</si>
  <si>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</si>
  <si>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</si>
  <si>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</si>
  <si>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</si>
  <si>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</si>
  <si>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</si>
  <si>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</si>
  <si>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</si>
  <si>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</si>
  <si>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</si>
  <si>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</si>
  <si>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</si>
  <si>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</si>
  <si>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</si>
  <si>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</si>
  <si>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</si>
  <si>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</si>
  <si>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</si>
  <si>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</si>
  <si>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</si>
  <si>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</si>
  <si>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</si>
  <si>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</si>
  <si>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</si>
  <si>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</si>
  <si>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</si>
  <si>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</si>
  <si>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</si>
  <si>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</si>
  <si>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</si>
  <si>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</si>
  <si>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</si>
  <si>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</si>
  <si>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</si>
  <si>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</si>
  <si>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</si>
  <si>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</si>
  <si>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</si>
  <si>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</si>
  <si>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</si>
  <si>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</si>
  <si>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</si>
  <si>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</si>
  <si>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</si>
  <si>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</si>
  <si>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</si>
  <si>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</si>
  <si>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</si>
  <si>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</si>
  <si>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</si>
  <si>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</si>
  <si>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</si>
  <si>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</si>
  <si>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</si>
  <si>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</si>
  <si>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</si>
  <si>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</si>
  <si>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</si>
  <si>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</si>
  <si>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</si>
  <si>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</si>
  <si>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</si>
  <si>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</si>
  <si>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</si>
  <si>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</si>
  <si>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</si>
  <si>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</si>
  <si>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</si>
  <si>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</si>
  <si>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</si>
  <si>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</si>
  <si>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</si>
  <si>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</si>
  <si>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</si>
  <si>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</si>
  <si>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</si>
  <si>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</si>
  <si>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</si>
  <si>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</si>
  <si>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</si>
  <si>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</si>
  <si>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</si>
  <si>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</si>
  <si>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</si>
  <si>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</si>
  <si>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</si>
  <si>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</si>
  <si>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</si>
  <si>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</si>
  <si>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</si>
  <si>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</si>
  <si>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</si>
  <si>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</si>
  <si>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</si>
  <si>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</si>
  <si>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</si>
  <si>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</si>
  <si>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</si>
  <si>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</si>
  <si>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</si>
  <si>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</si>
  <si>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</si>
  <si>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</si>
  <si>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</si>
  <si>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</si>
  <si>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</si>
  <si>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</si>
  <si>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</si>
  <si>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</si>
  <si>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</si>
  <si>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</si>
  <si>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</si>
  <si>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</si>
  <si>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</si>
  <si>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</si>
  <si>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</si>
  <si>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</si>
  <si>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</si>
  <si>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다리미</t>
  </si>
  <si>
    <t>면도기</t>
  </si>
  <si>
    <t>전동치솔</t>
  </si>
  <si>
    <t>제품명</t>
  </si>
  <si>
    <t>값</t>
  </si>
  <si>
    <t>주문시간</t>
  </si>
  <si>
    <t>소형가전</t>
  </si>
  <si>
    <t>평균 : 수량</t>
  </si>
  <si>
    <t>전체 평균 : 수량</t>
  </si>
  <si>
    <t>평균 : 판매금액</t>
  </si>
  <si>
    <t>전체 평균 : 판매금액</t>
  </si>
  <si>
    <t>주문시간2</t>
  </si>
  <si>
    <t>오전</t>
  </si>
  <si>
    <t>오후</t>
  </si>
  <si>
    <t>*</t>
  </si>
  <si>
    <t>컴활1급실기합격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</si>
</sst>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 applyProtection="1">
      <alignment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NumberFormat="1">
      <alignment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성적 분석표</a:t>
            </a:r>
          </a:p>
        </c:rich>
      </c:tx>
      <c:overlay val="0"/>
      <c:spPr>
        <a:solidFill>
          <a:schemeClr val="accent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6B8-43C4-B66C-B5F3C192003C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12</xdr:row>
      <xdr:rowOff>0</xdr:rowOff>
    </xdr:from>
    <xdr:to>
      <xdr:col>1</xdr:col>
      <xdr:colOff>381000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F7D6740-0EE9-BDA7-E188-5F01CCB9E0C0}"/>
            </a:ext>
          </a:extLst>
        </xdr:cNvPr>
        <xdr:cNvSpPr/>
      </xdr:nvSpPr>
      <xdr:spPr>
        <a:xfrm>
          <a:off x="15240" y="2750820"/>
          <a:ext cx="10363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  <a:endParaRPr lang="en-US" altLang="ko-KR" sz="1100" kern="1200"/>
        </a:p>
      </xdr:txBody>
    </xdr:sp>
    <xdr:clientData/>
  </xdr:twoCellAnchor>
  <xdr:twoCellAnchor>
    <xdr:from>
      <xdr:col>2</xdr:col>
      <xdr:colOff>15240</xdr:colOff>
      <xdr:row>12</xdr:row>
      <xdr:rowOff>7620</xdr:rowOff>
    </xdr:from>
    <xdr:to>
      <xdr:col>3</xdr:col>
      <xdr:colOff>662940</xdr:colOff>
      <xdr:row>13</xdr:row>
      <xdr:rowOff>213360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C7E13FB-3EB5-662C-CB52-708B856AC990}"/>
            </a:ext>
          </a:extLst>
        </xdr:cNvPr>
        <xdr:cNvSpPr/>
      </xdr:nvSpPr>
      <xdr:spPr>
        <a:xfrm>
          <a:off x="1082040" y="2758440"/>
          <a:ext cx="1043940" cy="4267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kjo0" refreshedDate="45623.96181990741" backgroundQuery="1" createdVersion="8" refreshedVersion="8" minRefreshableVersion="3" recordCount="40" xr:uid="{A16E83C5-89C8-44FC-B0DD-86E68A6BB7D4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0D3ED0-C08E-4AFA-B39D-B7FDB46D35C0}" name="피벗 테이블1" cacheId="4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>
      <items count="12">
        <item x="0"/>
        <item x="3"/>
        <item x="8"/>
        <item x="6"/>
        <item x="4"/>
        <item x="2"/>
        <item x="7"/>
        <item x="5"/>
        <item x="1"/>
        <item x="9"/>
        <item x="11"/>
        <item x="10"/>
      </items>
    </pivotField>
    <pivotField dataField="1" compact="0" showAll="0" defaultSubtotal="0"/>
    <pivotField axis="axisRow" compact="0" subtotalTop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0" baseItem="0"/>
    <dataField name="평균 : 판매금액" fld="4" subtotal="average" baseField="5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topLeftCell="A2" zoomScaleNormal="100" workbookViewId="0">
      <selection activeCell="I3" sqref="I3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3" t="s">
        <v>1</v>
      </c>
      <c r="B2" s="33"/>
      <c r="C2" s="33"/>
      <c r="D2" s="33"/>
      <c r="E2" s="33"/>
      <c r="F2" s="33"/>
      <c r="G2" s="33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5">
        <f t="shared" ref="F5:F23" si="6">E5*12%</f>
        <v>540000</v>
      </c>
      <c r="G5" s="25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5">
        <f t="shared" si="6"/>
        <v>723600</v>
      </c>
      <c r="G6" s="25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5">
        <f t="shared" si="6"/>
        <v>617760</v>
      </c>
      <c r="G7" s="25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5">
        <f t="shared" si="6"/>
        <v>507600</v>
      </c>
      <c r="G8" s="25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5">
        <f t="shared" si="6"/>
        <v>496800</v>
      </c>
      <c r="G9" s="25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5">
        <f t="shared" si="6"/>
        <v>799200</v>
      </c>
      <c r="G10" s="25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5">
        <f t="shared" si="6"/>
        <v>453600</v>
      </c>
      <c r="G11" s="25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5">
        <f t="shared" si="6"/>
        <v>540000</v>
      </c>
      <c r="G12" s="25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OR(AND(C4&gt;=3500000,C4&lt;=4000000),G4&gt;=AVERAGE($G$4:$G$23))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J10" sqref="J10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6">
        <f>_xlfn.RANK.EQ(E5,$E$5:$E$12)</f>
        <v>6</v>
      </c>
      <c r="G5" s="27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6">
        <f t="shared" ref="F6:F12" si="1">_xlfn.RANK.EQ(E6,$E$5:$E$12)</f>
        <v>8</v>
      </c>
      <c r="G6" s="27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6">
        <f t="shared" si="1"/>
        <v>1</v>
      </c>
      <c r="G7" s="27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6">
        <f t="shared" si="1"/>
        <v>2</v>
      </c>
      <c r="G8" s="27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6">
        <f t="shared" si="1"/>
        <v>5</v>
      </c>
      <c r="G9" s="27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6">
        <f t="shared" si="1"/>
        <v>7</v>
      </c>
      <c r="G10" s="27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6">
        <f t="shared" si="1"/>
        <v>4</v>
      </c>
      <c r="G11" s="27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6">
        <f t="shared" si="1"/>
        <v>2</v>
      </c>
      <c r="G12" s="27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zoomScaleNormal="100" workbookViewId="0">
      <selection activeCell="I9" sqref="I9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MEDIAN(IF(A7=$A$13:$A$30,$D$13:$D$30))</f>
        <v>185</v>
      </c>
      <c r="D7" s="4">
        <f t="array" ref="D7">SUM(($A7=$A$13:$A$30)*(CHOOSE(WEEKDAY($B$13:$B$30,2),"월","화","수","목","금")=D$6))</f>
        <v>0</v>
      </c>
      <c r="E7" s="4">
        <f t="array" ref="E7">SUM(($A7=$A$13:$A$30)*(CHOOSE(WEEKDAY($B$13:$B$30,2),"월","화","수","목","금")=E$6))</f>
        <v>0</v>
      </c>
      <c r="F7" s="4">
        <f t="array" ref="F7">SUM(($A7=$A$13:$A$30)*(CHOOSE(WEEKDAY($B$13:$B$30,2),"월","화","수","목","금")=F$6))</f>
        <v>0</v>
      </c>
      <c r="G7" s="4">
        <f t="array" ref="G7">SUM(($A7=$A$13:$A$30)*(CHOOSE(WEEKDAY($B$13:$B$30,2),"월","화","수","목","금")=G$6))</f>
        <v>2</v>
      </c>
      <c r="H7" s="4">
        <f t="array" ref="H7">SUM(($A7=$A$13:$A$30)*(CHOOSE(WEEKDAY($B$13:$B$30,2),"월","화","수","목","금")=H$6))</f>
        <v>2</v>
      </c>
    </row>
    <row r="8" spans="1:8">
      <c r="A8" s="1" t="s">
        <v>52</v>
      </c>
      <c r="B8" s="6">
        <v>7.0000000000000007E-2</v>
      </c>
      <c r="C8" s="1">
        <f t="array" ref="C8">MEDIAN(IF(A8=$A$13:$A$30,$D$13:$D$30))</f>
        <v>175</v>
      </c>
      <c r="D8" s="4">
        <f t="array" ref="D8">SUM(($A8=$A$13:$A$30)*(CHOOSE(WEEKDAY($B$13:$B$30,2),"월","화","수","목","금")=D$6))</f>
        <v>0</v>
      </c>
      <c r="E8" s="4">
        <f t="array" ref="E8">SUM(($A8=$A$13:$A$30)*(CHOOSE(WEEKDAY($B$13:$B$30,2),"월","화","수","목","금")=E$6))</f>
        <v>1</v>
      </c>
      <c r="F8" s="4">
        <f t="array" ref="F8">SUM(($A8=$A$13:$A$30)*(CHOOSE(WEEKDAY($B$13:$B$30,2),"월","화","수","목","금")=F$6))</f>
        <v>1</v>
      </c>
      <c r="G8" s="4">
        <f t="array" ref="G8">SUM(($A8=$A$13:$A$30)*(CHOOSE(WEEKDAY($B$13:$B$30,2),"월","화","수","목","금")=G$6))</f>
        <v>3</v>
      </c>
      <c r="H8" s="4">
        <f t="array" ref="H8">SUM(($A8=$A$13:$A$30)*(CHOOSE(WEEKDAY($B$13:$B$30,2),"월","화","수","목","금")=H$6))</f>
        <v>1</v>
      </c>
    </row>
    <row r="9" spans="1:8">
      <c r="A9" s="1" t="s">
        <v>53</v>
      </c>
      <c r="B9" s="6">
        <v>0.1</v>
      </c>
      <c r="C9" s="1">
        <f t="array" ref="C9">MEDIAN(IF(A9=$A$13:$A$30,$D$13:$D$30))</f>
        <v>165</v>
      </c>
      <c r="D9" s="4">
        <f t="array" ref="D9">SUM(($A9=$A$13:$A$30)*(CHOOSE(WEEKDAY($B$13:$B$30,2),"월","화","수","목","금")=D$6))</f>
        <v>1</v>
      </c>
      <c r="E9" s="4">
        <f t="array" ref="E9">SUM(($A9=$A$13:$A$30)*(CHOOSE(WEEKDAY($B$13:$B$30,2),"월","화","수","목","금")=E$6))</f>
        <v>3</v>
      </c>
      <c r="F9" s="4">
        <f t="array" ref="F9">SUM(($A9=$A$13:$A$30)*(CHOOSE(WEEKDAY($B$13:$B$30,2),"월","화","수","목","금")=F$6))</f>
        <v>1</v>
      </c>
      <c r="G9" s="4">
        <f t="array" ref="G9">SUM(($A9=$A$13:$A$30)*(CHOOSE(WEEKDAY($B$13:$B$30,2),"월","화","수","목","금")=G$6))</f>
        <v>1</v>
      </c>
      <c r="H9" s="4">
        <f t="array" ref="H9">SUM(($A9=$A$13:$A$30)*(CHOOSE(WEEKDAY($B$13:$B$30,2),"월","화","수","목","금")=H$6))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IF(D13&gt;100,HLOOKUP(C13,$B$2:$G$3,2,FALSE),HLOOKUP(C13,$B$2:$G$3,2,FALSE)*1.1)</f>
        <v>15</v>
      </c>
      <c r="F13" s="9">
        <f t="array" ref="F13:F30">D13:D30*E13:E30</f>
        <v>3075</v>
      </c>
      <c r="G13" s="10">
        <f>F13*(1-VLOOKUP(A13,$A$7:$B$9,2,FALSE))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IF(D14&gt;100,HLOOKUP(C14,$B$2:$G$3,2,FALSE),HLOOKUP(C14,$B$2:$G$3,2,FALSE)*1.1)</f>
        <v>192.50000000000003</v>
      </c>
      <c r="F14" s="9">
        <v>19250.000000000004</v>
      </c>
      <c r="G14" s="10">
        <f t="shared" ref="G14:G30" si="1">F14*(1-VLOOKUP(A14,$A$7:$B$9,2,FALSE))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34" t="s">
        <v>60</v>
      </c>
      <c r="C32" s="34"/>
      <c r="D32" s="34"/>
      <c r="E32" s="34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IF(AND(C34&gt;=700,D34&gt;=700,F34&gt;=600,AVERAGE(C34:D34)&gt;=700),"보너스","")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IF(AND(C35&gt;=700,D35&gt;=700,F35&gt;=600,AVERAGE(C35:D35)&gt;=700),"보너스","")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workbookViewId="0">
      <selection activeCell="C11" sqref="C11"/>
    </sheetView>
  </sheetViews>
  <sheetFormatPr defaultRowHeight="17.399999999999999"/>
  <cols>
    <col min="1" max="1" width="18.796875" bestFit="1" customWidth="1"/>
    <col min="2" max="3" width="14.09765625" bestFit="1" customWidth="1"/>
    <col min="4" max="4" width="10.8984375" bestFit="1" customWidth="1"/>
    <col min="5" max="6" width="9.296875" bestFit="1" customWidth="1"/>
    <col min="7" max="7" width="12.59765625" bestFit="1" customWidth="1"/>
    <col min="8" max="9" width="10.8984375" bestFit="1" customWidth="1"/>
    <col min="10" max="10" width="9.296875" bestFit="1" customWidth="1"/>
    <col min="11" max="11" width="10.3984375" bestFit="1" customWidth="1"/>
    <col min="12" max="12" width="9.296875" bestFit="1" customWidth="1"/>
    <col min="13" max="13" width="10.8984375" bestFit="1" customWidth="1"/>
    <col min="14" max="14" width="9.296875" bestFit="1" customWidth="1"/>
    <col min="15" max="15" width="12.59765625" bestFit="1" customWidth="1"/>
    <col min="16" max="16" width="10.3984375" bestFit="1" customWidth="1"/>
    <col min="17" max="17" width="10.8984375" bestFit="1" customWidth="1"/>
    <col min="18" max="31" width="14.19921875" bestFit="1" customWidth="1"/>
    <col min="32" max="32" width="14.8984375" bestFit="1" customWidth="1"/>
    <col min="33" max="33" width="18.796875" bestFit="1" customWidth="1"/>
  </cols>
  <sheetData>
    <row r="1" spans="1:6">
      <c r="A1" s="28" t="s">
        <v>183</v>
      </c>
      <c r="B1" t="s">
        <v>190</v>
      </c>
    </row>
    <row r="3" spans="1:6">
      <c r="A3" s="24"/>
      <c r="B3" s="24"/>
      <c r="C3" s="24"/>
      <c r="D3" s="30" t="s">
        <v>187</v>
      </c>
      <c r="E3" s="24"/>
      <c r="F3" s="24"/>
    </row>
    <row r="4" spans="1:6">
      <c r="A4" s="30" t="s">
        <v>195</v>
      </c>
      <c r="B4" s="30" t="s">
        <v>189</v>
      </c>
      <c r="C4" s="30" t="s">
        <v>188</v>
      </c>
      <c r="D4" s="32" t="s">
        <v>184</v>
      </c>
      <c r="E4" s="32" t="s">
        <v>185</v>
      </c>
      <c r="F4" s="32" t="s">
        <v>186</v>
      </c>
    </row>
    <row r="5" spans="1:6">
      <c r="A5" s="24" t="s">
        <v>196</v>
      </c>
      <c r="B5" s="24"/>
      <c r="C5" s="24"/>
      <c r="D5" s="37"/>
      <c r="E5" s="37"/>
      <c r="F5" s="37"/>
    </row>
    <row r="6" spans="1:6">
      <c r="A6" s="24"/>
      <c r="B6" s="31">
        <v>0.46180555555555558</v>
      </c>
      <c r="C6" s="24"/>
      <c r="D6" s="37"/>
      <c r="E6" s="37"/>
      <c r="F6" s="37"/>
    </row>
    <row r="7" spans="1:6">
      <c r="A7" s="24"/>
      <c r="B7" s="24"/>
      <c r="C7" s="24" t="s">
        <v>191</v>
      </c>
      <c r="D7" s="37" t="s">
        <v>198</v>
      </c>
      <c r="E7" s="37" t="s">
        <v>198</v>
      </c>
      <c r="F7" s="37">
        <v>6</v>
      </c>
    </row>
    <row r="8" spans="1:6">
      <c r="A8" s="24"/>
      <c r="B8" s="24"/>
      <c r="C8" s="24" t="s">
        <v>193</v>
      </c>
      <c r="D8" s="29" t="s">
        <v>198</v>
      </c>
      <c r="E8" s="29" t="s">
        <v>198</v>
      </c>
      <c r="F8" s="29">
        <v>460000</v>
      </c>
    </row>
    <row r="9" spans="1:6">
      <c r="A9" s="24"/>
      <c r="B9" s="31">
        <v>0.47152777777777777</v>
      </c>
      <c r="C9" s="24"/>
      <c r="D9" s="37"/>
      <c r="E9" s="37"/>
      <c r="F9" s="37"/>
    </row>
    <row r="10" spans="1:6">
      <c r="A10" s="24"/>
      <c r="B10" s="24"/>
      <c r="C10" s="24" t="s">
        <v>191</v>
      </c>
      <c r="D10" s="37" t="s">
        <v>198</v>
      </c>
      <c r="E10" s="37" t="s">
        <v>198</v>
      </c>
      <c r="F10" s="37">
        <v>2</v>
      </c>
    </row>
    <row r="11" spans="1:6">
      <c r="A11" s="24"/>
      <c r="B11" s="24"/>
      <c r="C11" s="24" t="s">
        <v>193</v>
      </c>
      <c r="D11" s="29" t="s">
        <v>198</v>
      </c>
      <c r="E11" s="29" t="s">
        <v>198</v>
      </c>
      <c r="F11" s="29">
        <v>300000</v>
      </c>
    </row>
    <row r="12" spans="1:6">
      <c r="A12" s="24" t="s">
        <v>197</v>
      </c>
      <c r="B12" s="24"/>
      <c r="C12" s="24"/>
      <c r="D12" s="37"/>
      <c r="E12" s="37"/>
      <c r="F12" s="37"/>
    </row>
    <row r="13" spans="1:6">
      <c r="A13" s="24"/>
      <c r="B13" s="31">
        <v>0.54513888888888884</v>
      </c>
      <c r="C13" s="24"/>
      <c r="D13" s="37"/>
      <c r="E13" s="37"/>
      <c r="F13" s="37"/>
    </row>
    <row r="14" spans="1:6">
      <c r="A14" s="24"/>
      <c r="B14" s="24"/>
      <c r="C14" s="24" t="s">
        <v>191</v>
      </c>
      <c r="D14" s="37">
        <v>1</v>
      </c>
      <c r="E14" s="37" t="s">
        <v>198</v>
      </c>
      <c r="F14" s="37" t="s">
        <v>198</v>
      </c>
    </row>
    <row r="15" spans="1:6">
      <c r="A15" s="24"/>
      <c r="B15" s="24"/>
      <c r="C15" s="24" t="s">
        <v>193</v>
      </c>
      <c r="D15" s="29">
        <v>2560000</v>
      </c>
      <c r="E15" s="29" t="s">
        <v>198</v>
      </c>
      <c r="F15" s="29" t="s">
        <v>198</v>
      </c>
    </row>
    <row r="16" spans="1:6">
      <c r="A16" s="24"/>
      <c r="B16" s="31">
        <v>0.63888888888888884</v>
      </c>
      <c r="C16" s="24"/>
      <c r="D16" s="37"/>
      <c r="E16" s="37"/>
      <c r="F16" s="37"/>
    </row>
    <row r="17" spans="1:6">
      <c r="A17" s="24"/>
      <c r="B17" s="24"/>
      <c r="C17" s="24" t="s">
        <v>191</v>
      </c>
      <c r="D17" s="37" t="s">
        <v>198</v>
      </c>
      <c r="E17" s="37">
        <v>12</v>
      </c>
      <c r="F17" s="37" t="s">
        <v>198</v>
      </c>
    </row>
    <row r="18" spans="1:6">
      <c r="A18" s="24"/>
      <c r="B18" s="24"/>
      <c r="C18" s="24" t="s">
        <v>193</v>
      </c>
      <c r="D18" s="29" t="s">
        <v>198</v>
      </c>
      <c r="E18" s="29">
        <v>585000</v>
      </c>
      <c r="F18" s="29" t="s">
        <v>198</v>
      </c>
    </row>
    <row r="19" spans="1:6">
      <c r="A19" s="24"/>
      <c r="B19" s="31">
        <v>0.6743055555555556</v>
      </c>
      <c r="C19" s="24"/>
      <c r="D19" s="37"/>
      <c r="E19" s="37"/>
      <c r="F19" s="37"/>
    </row>
    <row r="20" spans="1:6">
      <c r="A20" s="24"/>
      <c r="B20" s="24"/>
      <c r="C20" s="24" t="s">
        <v>191</v>
      </c>
      <c r="D20" s="37" t="s">
        <v>198</v>
      </c>
      <c r="E20" s="37">
        <v>8</v>
      </c>
      <c r="F20" s="37" t="s">
        <v>198</v>
      </c>
    </row>
    <row r="21" spans="1:6">
      <c r="A21" s="24"/>
      <c r="B21" s="24"/>
      <c r="C21" s="24" t="s">
        <v>193</v>
      </c>
      <c r="D21" s="29" t="s">
        <v>198</v>
      </c>
      <c r="E21" s="29">
        <v>588000</v>
      </c>
      <c r="F21" s="29" t="s">
        <v>198</v>
      </c>
    </row>
    <row r="22" spans="1:6">
      <c r="A22" s="24" t="s">
        <v>192</v>
      </c>
      <c r="B22" s="24"/>
      <c r="C22" s="24"/>
      <c r="D22" s="37">
        <v>1</v>
      </c>
      <c r="E22" s="37">
        <v>10</v>
      </c>
      <c r="F22" s="37">
        <v>4</v>
      </c>
    </row>
    <row r="23" spans="1:6">
      <c r="A23" s="24" t="s">
        <v>194</v>
      </c>
      <c r="B23" s="24"/>
      <c r="C23" s="24"/>
      <c r="D23" s="29">
        <v>2560000</v>
      </c>
      <c r="E23" s="29">
        <v>586500</v>
      </c>
      <c r="F23" s="29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M25" sqref="M25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8" workbookViewId="0">
      <selection activeCell="L18" sqref="L18"/>
    </sheetView>
  </sheetViews>
  <sheetFormatPr defaultRowHeight="17.399999999999999"/>
  <cols>
    <col min="1" max="1" width="2" customWidth="1"/>
  </cols>
  <sheetData>
    <row r="1" spans="2:7">
      <c r="B1" s="35" t="s">
        <v>113</v>
      </c>
      <c r="C1" s="35"/>
      <c r="D1" s="35"/>
      <c r="E1" s="35"/>
      <c r="F1" s="35"/>
      <c r="G1" s="35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F13" sqref="F13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6" t="s">
        <v>127</v>
      </c>
      <c r="B1" s="36"/>
      <c r="C1" s="36"/>
      <c r="D1" s="36"/>
      <c r="E1" s="36"/>
      <c r="F1" s="36"/>
      <c r="G1" s="36"/>
      <c r="H1" s="36"/>
      <c r="I1" s="36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tabSelected="1" workbookViewId="0">
      <selection activeCell="H8" sqref="H8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A8" s="21"/>
      <c r="E8" s="22"/>
      <c r="J8" t="s">
        <v>167</v>
      </c>
      <c r="K8">
        <v>800</v>
      </c>
    </row>
    <row r="9" spans="1:11">
      <c r="A9" s="21"/>
      <c r="E9" s="22"/>
    </row>
    <row r="20" spans="5:5">
      <c r="E20" t="s">
        <v>199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지영 김</cp:lastModifiedBy>
  <dcterms:created xsi:type="dcterms:W3CDTF">2023-05-11T11:47:16Z</dcterms:created>
  <dcterms:modified xsi:type="dcterms:W3CDTF">2024-11-28T02:03:45Z</dcterms:modified>
</cp:coreProperties>
</file>