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ihyeon\Desktop\"/>
    </mc:Choice>
  </mc:AlternateContent>
  <xr:revisionPtr revIDLastSave="0" documentId="8_{8DF11FD5-D75E-4AD7-B264-0547600C1F49}" xr6:coauthVersionLast="47" xr6:coauthVersionMax="47" xr10:uidLastSave="{00000000-0000-0000-0000-000000000000}"/>
  <bookViews>
    <workbookView xWindow="-108" yWindow="-108" windowWidth="23256" windowHeight="12576" tabRatio="806" activeTab="3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'기본작업-1'!$A$3:$G$23</definedName>
    <definedName name="_xlnm.Criteria" localSheetId="0">'기본작업-1'!#REF!</definedName>
    <definedName name="_xlnm.Extract" localSheetId="0">'기본작업-1'!#REF!</definedName>
    <definedName name="_xlnm.Print_Area" localSheetId="1">'기본작업-2'!$B$3:$G$12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제품_4253b871-12eb-4fb4-9c00-cc6575af469f" name="제품" connection="가전판매내역"/>
          <x15:modelTable id="판매현황_a187c2fb-c33f-4344-830c-4591bccbe788" name="판매현황" connection="가전판매내역"/>
          <x15:modelTable id="제품 1_1ddd9bc4-a488-4318-b75e-c7ee5271c232" name="제품 1" connection="가전판매내역1"/>
          <x15:modelTable id="판매현황 1_b60e236c-951c-4251-9f75-3dc6905d5543" name="판매현황 1" connection="가전판매내역1"/>
        </x15:modelTables>
        <x15:extLst>
          <ext xmlns:x16="http://schemas.microsoft.com/office/spreadsheetml/2014/11/main" uri="{9835A34E-60A6-4A7C-AAB8-D5F71C897F49}">
            <x16:modelTimeGroupings>
              <x16:modelTimeGrouping tableName="판매현황" columnName="주문시간" columnId="주문시간">
                <x16:calculatedTimeColumn columnName="주문시간(시)" columnId="주문시간(시)" contentType="hours" isSelected="1"/>
                <x16:calculatedTimeColumn columnName="주문시간(분)" columnId="주문시간(분)" contentType="minutes" isSelected="1"/>
              </x16:modelTimeGrouping>
              <x16:modelTimeGrouping tableName="판매현황 1" columnName="주문시간" columnId="주문시간">
                <x16:calculatedTimeColumn columnName="주문시간(시)" columnId="주문시간(시)" contentType="hours" isSelected="1"/>
                <x16:calculatedTimeColumn columnName="주문시간(분)" columnId="주문시간(분)" contentType="minute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5" i="8"/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F20" i="1" l="1"/>
  <c r="G20" i="1"/>
  <c r="F12" i="1"/>
  <c r="G12" i="1" s="1"/>
  <c r="F23" i="1"/>
  <c r="G23" i="1" s="1"/>
  <c r="F15" i="1"/>
  <c r="G15" i="1"/>
  <c r="F22" i="1"/>
  <c r="G22" i="1"/>
  <c r="F14" i="1"/>
  <c r="G14" i="1" s="1"/>
  <c r="F10" i="1"/>
  <c r="G10" i="1" s="1"/>
  <c r="F6" i="1"/>
  <c r="G6" i="1" s="1"/>
  <c r="F16" i="1"/>
  <c r="G16" i="1" s="1"/>
  <c r="F8" i="1"/>
  <c r="G8" i="1"/>
  <c r="F19" i="1"/>
  <c r="G19" i="1" s="1"/>
  <c r="F11" i="1"/>
  <c r="G11" i="1" s="1"/>
  <c r="F7" i="1"/>
  <c r="G7" i="1" s="1"/>
  <c r="F18" i="1"/>
  <c r="G18" i="1"/>
  <c r="F21" i="1"/>
  <c r="G21" i="1" s="1"/>
  <c r="F17" i="1"/>
  <c r="G17" i="1"/>
  <c r="F13" i="1"/>
  <c r="G13" i="1" s="1"/>
  <c r="F9" i="1"/>
  <c r="G9" i="1" s="1"/>
  <c r="F5" i="1"/>
  <c r="G5" i="1" s="1"/>
  <c r="D4" i="1" l="1"/>
  <c r="E4" i="1" s="1"/>
  <c r="F4" i="1" l="1"/>
  <c r="G4" i="1" s="1"/>
  <c r="G5" i="8" l="1"/>
  <c r="G6" i="8"/>
  <c r="G7" i="8"/>
  <c r="G8" i="8"/>
  <c r="G9" i="8"/>
  <c r="G10" i="8"/>
  <c r="G11" i="8"/>
  <c r="G1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FFFE22-D5C4-454C-B8B7-329CEA60184A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FDF915F-BAB9-4749-887D-94741B6AAD52}" sourceFile="C:\Users\jihyeon\Desktop\컴활\2025_기본서_컴활1급실기_학습자료_240910 update\2025_기본서_컴활1급실기_학습자료_240910 update\길벗컴활1급\01 엑셀\03 기본모의고사\가전판매내역.accdb" name="가전판매내역" type="100" refreshedVersion="8" minRefreshableVersion="5">
    <extLst>
      <ext xmlns:x15="http://schemas.microsoft.com/office/spreadsheetml/2010/11/main" uri="{DE250136-89BD-433C-8126-D09CA5730AF9}">
        <x15:connection id="cae8ccaa-afcc-4880-b184-ab4729cf4ab5" autoDelete="1"/>
      </ext>
    </extLst>
  </connection>
  <connection id="3" xr16:uid="{41298DF4-2F86-4E81-99C5-46A6FEA10906}" sourceFile="C:\Users\jihyeon\Desktop\컴활\2025_기본서_컴활1급실기_학습자료_240910 update\2025_기본서_컴활1급실기_학습자료_240910 update\길벗컴활1급\01 엑셀\03 기본모의고사\가전판매내역.accdb" name="가전판매내역1" type="100" refreshedVersion="8" minRefreshableVersion="5">
    <extLst>
      <ext xmlns:x15="http://schemas.microsoft.com/office/spreadsheetml/2010/11/main" uri="{DE250136-89BD-433C-8126-D09CA5730AF9}">
        <x15:connection id="c56f90e8-c97e-4d7c-b53e-3491504086b5" autoDelete="1"/>
      </ext>
    </extLst>
  </connection>
</connections>
</file>

<file path=xl/sharedStrings.xml><?xml version="1.0" encoding="utf-8"?>
<sst xmlns="http://schemas.openxmlformats.org/spreadsheetml/2006/main" count="309" uniqueCount="182">
  <si>
    <t>[표1]</t>
  </si>
  <si>
    <t>급여 분석 현황</t>
  </si>
  <si>
    <t>성명</t>
  </si>
  <si>
    <t>직위</t>
  </si>
  <si>
    <t>기본급</t>
  </si>
  <si>
    <t>상여금</t>
  </si>
  <si>
    <t>급여계</t>
  </si>
  <si>
    <t>공제계</t>
  </si>
  <si>
    <t>실수령액</t>
  </si>
  <si>
    <t>이지형</t>
  </si>
  <si>
    <t>부장</t>
  </si>
  <si>
    <t>나현희</t>
  </si>
  <si>
    <t>대리</t>
  </si>
  <si>
    <t>오지명</t>
  </si>
  <si>
    <t>차이슬</t>
  </si>
  <si>
    <t>과장</t>
  </si>
  <si>
    <t>정금호</t>
  </si>
  <si>
    <t>백주영</t>
  </si>
  <si>
    <t>사원</t>
  </si>
  <si>
    <t>하지연</t>
  </si>
  <si>
    <t>피호성</t>
  </si>
  <si>
    <t>[표2]</t>
  </si>
  <si>
    <t>[표1] 여행 상품</t>
  </si>
  <si>
    <t>지역</t>
  </si>
  <si>
    <t>구분</t>
  </si>
  <si>
    <t>출발일</t>
  </si>
  <si>
    <t>금액</t>
  </si>
  <si>
    <t>순위</t>
  </si>
  <si>
    <t>출발표시</t>
  </si>
  <si>
    <t>제주</t>
  </si>
  <si>
    <t>국내</t>
  </si>
  <si>
    <t>강원도</t>
  </si>
  <si>
    <t>일본</t>
  </si>
  <si>
    <t>해외</t>
  </si>
  <si>
    <t>중국</t>
  </si>
  <si>
    <t>남해</t>
  </si>
  <si>
    <t>목포</t>
  </si>
  <si>
    <t>울릉도</t>
  </si>
  <si>
    <t>태국</t>
  </si>
  <si>
    <t>기준표</t>
  </si>
  <si>
    <t>상품</t>
  </si>
  <si>
    <t>마우스</t>
  </si>
  <si>
    <t>메인보드</t>
  </si>
  <si>
    <t>모뎀</t>
  </si>
  <si>
    <t>키보드</t>
  </si>
  <si>
    <t>프린터</t>
  </si>
  <si>
    <t>하드디스크</t>
  </si>
  <si>
    <t>단가</t>
  </si>
  <si>
    <t>대리점</t>
  </si>
  <si>
    <t>세율</t>
  </si>
  <si>
    <t>수량 중간값</t>
  </si>
  <si>
    <t>영등포</t>
  </si>
  <si>
    <t>용산</t>
  </si>
  <si>
    <t>명동</t>
  </si>
  <si>
    <t>[표3]</t>
  </si>
  <si>
    <t>주문일자</t>
  </si>
  <si>
    <t>상품명</t>
  </si>
  <si>
    <t>수량</t>
  </si>
  <si>
    <t>주문금액</t>
  </si>
  <si>
    <t>[표4]</t>
  </si>
  <si>
    <t>매출 현황</t>
  </si>
  <si>
    <t>품목</t>
  </si>
  <si>
    <t>지점</t>
  </si>
  <si>
    <t>작년</t>
  </si>
  <si>
    <t>올해</t>
  </si>
  <si>
    <t>매출성장평가</t>
  </si>
  <si>
    <t>매출계획</t>
  </si>
  <si>
    <t>보너스 유무</t>
  </si>
  <si>
    <t>컴퓨터</t>
  </si>
  <si>
    <t>중부</t>
  </si>
  <si>
    <t>남부</t>
  </si>
  <si>
    <t>소프트웨어</t>
  </si>
  <si>
    <t>동부</t>
  </si>
  <si>
    <t>반도체</t>
  </si>
  <si>
    <t>CD-R</t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</si>
  <si>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</si>
  <si>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</si>
  <si>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</si>
  <si>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</si>
  <si>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</si>
  <si>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사원번호</t>
  </si>
  <si>
    <t>이름</t>
  </si>
  <si>
    <t>직책</t>
  </si>
  <si>
    <t>부서</t>
  </si>
  <si>
    <t>영업3부</t>
  </si>
  <si>
    <t>김구완</t>
  </si>
  <si>
    <t>총무과</t>
  </si>
  <si>
    <t>노지심</t>
  </si>
  <si>
    <t>영업1부</t>
  </si>
  <si>
    <t>서정화</t>
  </si>
  <si>
    <t>송치윤</t>
  </si>
  <si>
    <t>영업4부</t>
  </si>
  <si>
    <t>송혜영</t>
  </si>
  <si>
    <t>윤인수</t>
  </si>
  <si>
    <t>이유림</t>
  </si>
  <si>
    <t>비서</t>
  </si>
  <si>
    <t>기획실</t>
  </si>
  <si>
    <t>이충렬</t>
  </si>
  <si>
    <t>전주욱</t>
  </si>
  <si>
    <t>제갈량</t>
  </si>
  <si>
    <t>조자룡</t>
  </si>
  <si>
    <t>조항승</t>
  </si>
  <si>
    <t>최강석</t>
  </si>
  <si>
    <t>자재과</t>
  </si>
  <si>
    <t>황비홍</t>
  </si>
  <si>
    <t>영업2부</t>
  </si>
  <si>
    <t>[표1]</t>
    <phoneticPr fontId="1" type="noConversion"/>
  </si>
  <si>
    <t>본봉</t>
    <phoneticPr fontId="8" type="noConversion"/>
  </si>
  <si>
    <t>곽장비</t>
    <phoneticPr fontId="10" type="noConversion"/>
  </si>
  <si>
    <t>박유비</t>
    <phoneticPr fontId="10" type="noConversion"/>
  </si>
  <si>
    <t>부장</t>
    <phoneticPr fontId="1" type="noConversion"/>
  </si>
  <si>
    <t>이관우</t>
    <phoneticPr fontId="10" type="noConversion"/>
  </si>
  <si>
    <t>과장</t>
    <phoneticPr fontId="1" type="noConversion"/>
  </si>
  <si>
    <t>성적분석</t>
  </si>
  <si>
    <t>학번</t>
  </si>
  <si>
    <t>학과</t>
  </si>
  <si>
    <t>과제</t>
  </si>
  <si>
    <t>중간</t>
  </si>
  <si>
    <t>기말</t>
  </si>
  <si>
    <t>홍길동</t>
  </si>
  <si>
    <t>경영</t>
  </si>
  <si>
    <t>강감찬</t>
  </si>
  <si>
    <t>성삼문</t>
  </si>
  <si>
    <t>정약용</t>
  </si>
  <si>
    <t>이순신</t>
  </si>
  <si>
    <t>전산</t>
  </si>
  <si>
    <t>이율곡</t>
  </si>
  <si>
    <t>보수 지급 현황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</si>
  <si>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</si>
  <si>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</si>
  <si>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</si>
  <si>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</si>
  <si>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</si>
  <si>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</si>
  <si>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</si>
  <si>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</si>
  <si>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</si>
  <si>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</si>
  <si>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도지연</t>
  </si>
  <si>
    <t>3팀</t>
  </si>
  <si>
    <t>FEB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</si>
  <si>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</si>
  <si>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</si>
  <si>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</si>
  <si>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</si>
  <si>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</si>
  <si>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</si>
  <si>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</si>
  <si>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</si>
  <si>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</si>
  <si>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</si>
  <si>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</si>
  <si>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</si>
  <si>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</si>
  <si>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</si>
  <si>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</si>
  <si>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레코드 판매량</t>
  </si>
  <si>
    <t>판매일자</t>
  </si>
  <si>
    <t>음악종류</t>
  </si>
  <si>
    <t>판매수량</t>
  </si>
  <si>
    <t>판매단가</t>
  </si>
  <si>
    <t>판매액</t>
  </si>
  <si>
    <t>할인금액</t>
  </si>
  <si>
    <t>가곡</t>
  </si>
  <si>
    <t>팝송</t>
  </si>
  <si>
    <t>째즈</t>
  </si>
  <si>
    <t>가요</t>
  </si>
  <si>
    <t>동요</t>
  </si>
  <si>
    <t>정지우</t>
  </si>
  <si>
    <t>최덕구</t>
  </si>
  <si>
    <t>성주미</t>
  </si>
  <si>
    <t>윤은희</t>
  </si>
  <si>
    <t>안구철</t>
  </si>
  <si>
    <t>박장철</t>
  </si>
  <si>
    <t>유이묘</t>
  </si>
  <si>
    <t>한철우</t>
  </si>
  <si>
    <t>이은혜</t>
  </si>
  <si>
    <t>임진실</t>
  </si>
  <si>
    <t>박정진</t>
  </si>
  <si>
    <t>황달구</t>
  </si>
  <si>
    <t>사원</t>
    <phoneticPr fontId="1" type="noConversion"/>
  </si>
  <si>
    <t>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</si>
</sst>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&quot;₩&quot;* #,##0.0_-;\-&quot;₩&quot;* #,##0.0_-;_-&quot;₩&quot;* &quot;-&quot;_-;_-@_-"/>
    <numFmt numFmtId="177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9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5" fillId="0" borderId="1" xfId="4" applyFont="1" applyBorder="1"/>
    <xf numFmtId="42" fontId="5" fillId="0" borderId="1" xfId="5" applyFont="1" applyBorder="1" applyAlignment="1">
      <alignment horizontal="right"/>
    </xf>
    <xf numFmtId="176" fontId="5" fillId="0" borderId="1" xfId="5" applyNumberFormat="1" applyFont="1" applyBorder="1"/>
    <xf numFmtId="177" fontId="5" fillId="0" borderId="1" xfId="6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9" fontId="7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42" fontId="9" fillId="0" borderId="1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hidden="1"/>
    </xf>
  </cellXfs>
  <cellStyles count="7">
    <cellStyle name="백분율" xfId="3" builtinId="5"/>
    <cellStyle name="백분율 2" xfId="6" xr:uid="{29E2119D-D654-4486-A6A7-2A8DF7E6F6C8}"/>
    <cellStyle name="쉼표 [0]" xfId="1" builtinId="6"/>
    <cellStyle name="통화 [0]" xfId="2" builtinId="7"/>
    <cellStyle name="통화 [0] 2" xfId="5" xr:uid="{E15A515F-D1AA-4472-8425-ABC67056CFE1}"/>
    <cellStyle name="표준" xfId="0" builtinId="0"/>
    <cellStyle name="표준 2" xfId="4" xr:uid="{F43CCF79-F123-4184-A5C4-9C27A754E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'기타작업-1'!$E$4:$E$7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1-42E3-889C-BDE2AB2B4798}"/>
            </c:ext>
          </c:extLst>
        </c:ser>
        <c:ser>
          <c:idx val="1"/>
          <c:order val="1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'기타작업-1'!$F$4:$F$7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1-42E3-889C-BDE2AB2B4798}"/>
            </c:ext>
          </c:extLst>
        </c:ser>
        <c:ser>
          <c:idx val="2"/>
          <c:order val="2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'기타작업-1'!$G$4:$G$7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1-42E3-889C-BDE2AB2B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643664"/>
        <c:axId val="1876257296"/>
      </c:barChart>
      <c:catAx>
        <c:axId val="179164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76257296"/>
        <c:crosses val="autoZero"/>
        <c:auto val="1"/>
        <c:lblAlgn val="ctr"/>
        <c:lblOffset val="100"/>
        <c:noMultiLvlLbl val="0"/>
      </c:catAx>
      <c:valAx>
        <c:axId val="187625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164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0</xdr:row>
          <xdr:rowOff>220980</xdr:rowOff>
        </xdr:from>
        <xdr:to>
          <xdr:col>8</xdr:col>
          <xdr:colOff>381000</xdr:colOff>
          <xdr:row>2</xdr:row>
          <xdr:rowOff>114300</xdr:rowOff>
        </xdr:to>
        <xdr:sp macro="" textlink="">
          <xdr:nvSpPr>
            <xdr:cNvPr id="2049" name="cmd레코드판매량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23"/>
  <sheetViews>
    <sheetView workbookViewId="0"/>
  </sheetViews>
  <sheetFormatPr defaultRowHeight="17.399999999999999"/>
  <cols>
    <col min="2" max="2" width="5.69921875" customWidth="1"/>
    <col min="3" max="7" width="10.8984375" bestFit="1" customWidth="1"/>
    <col min="8" max="8" width="9.09765625" bestFit="1" customWidth="1"/>
    <col min="9" max="9" width="9.3984375" bestFit="1" customWidth="1"/>
  </cols>
  <sheetData>
    <row r="1" spans="1:7">
      <c r="A1" t="s">
        <v>0</v>
      </c>
    </row>
    <row r="2" spans="1:7" ht="21">
      <c r="A2" s="24" t="s">
        <v>1</v>
      </c>
      <c r="B2" s="24"/>
      <c r="C2" s="24"/>
      <c r="D2" s="24"/>
      <c r="E2" s="24"/>
      <c r="F2" s="24"/>
      <c r="G2" s="24"/>
    </row>
    <row r="3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>
      <c r="A4" s="1" t="s">
        <v>9</v>
      </c>
      <c r="B4" s="1" t="s">
        <v>10</v>
      </c>
      <c r="C4" s="2">
        <v>4500000</v>
      </c>
      <c r="D4" s="2">
        <f t="shared" ref="D4" si="0">C4*80%</f>
        <v>3600000</v>
      </c>
      <c r="E4" s="2">
        <f t="shared" ref="E4" si="1">C4+D4</f>
        <v>8100000</v>
      </c>
      <c r="F4" s="2">
        <f t="shared" ref="F4" si="2">E4*12%</f>
        <v>972000</v>
      </c>
      <c r="G4" s="2">
        <f t="shared" ref="G4" si="3">E4-F4</f>
        <v>7128000</v>
      </c>
    </row>
    <row r="5" spans="1:7">
      <c r="A5" s="1" t="s">
        <v>11</v>
      </c>
      <c r="B5" s="1" t="s">
        <v>12</v>
      </c>
      <c r="C5" s="2">
        <v>2500000</v>
      </c>
      <c r="D5" s="2">
        <f t="shared" ref="D5:D23" si="4">C5*80%</f>
        <v>2000000</v>
      </c>
      <c r="E5" s="2">
        <f t="shared" ref="E5:E23" si="5">C5+D5</f>
        <v>4500000</v>
      </c>
      <c r="F5" s="2">
        <f t="shared" ref="F5:F23" si="6">E5*12%</f>
        <v>540000</v>
      </c>
      <c r="G5" s="2">
        <f t="shared" ref="G5:G23" si="7">E5-F5</f>
        <v>3960000</v>
      </c>
    </row>
    <row r="6" spans="1:7">
      <c r="A6" s="1" t="s">
        <v>13</v>
      </c>
      <c r="B6" s="1" t="s">
        <v>10</v>
      </c>
      <c r="C6" s="2">
        <v>3350000</v>
      </c>
      <c r="D6" s="2">
        <f t="shared" si="4"/>
        <v>2680000</v>
      </c>
      <c r="E6" s="2">
        <f t="shared" si="5"/>
        <v>6030000</v>
      </c>
      <c r="F6" s="2">
        <f t="shared" si="6"/>
        <v>723600</v>
      </c>
      <c r="G6" s="2">
        <f t="shared" si="7"/>
        <v>5306400</v>
      </c>
    </row>
    <row r="7" spans="1:7">
      <c r="A7" s="1" t="s">
        <v>14</v>
      </c>
      <c r="B7" s="1" t="s">
        <v>15</v>
      </c>
      <c r="C7" s="2">
        <v>2860000</v>
      </c>
      <c r="D7" s="2">
        <f t="shared" si="4"/>
        <v>2288000</v>
      </c>
      <c r="E7" s="2">
        <f t="shared" si="5"/>
        <v>5148000</v>
      </c>
      <c r="F7" s="2">
        <f t="shared" si="6"/>
        <v>617760</v>
      </c>
      <c r="G7" s="2">
        <f t="shared" si="7"/>
        <v>4530240</v>
      </c>
    </row>
    <row r="8" spans="1:7">
      <c r="A8" s="1" t="s">
        <v>16</v>
      </c>
      <c r="B8" s="1" t="s">
        <v>12</v>
      </c>
      <c r="C8" s="2">
        <v>2350000</v>
      </c>
      <c r="D8" s="2">
        <f t="shared" si="4"/>
        <v>1880000</v>
      </c>
      <c r="E8" s="2">
        <f t="shared" si="5"/>
        <v>4230000</v>
      </c>
      <c r="F8" s="2">
        <f t="shared" si="6"/>
        <v>507600</v>
      </c>
      <c r="G8" s="2">
        <f t="shared" si="7"/>
        <v>3722400</v>
      </c>
    </row>
    <row r="9" spans="1:7">
      <c r="A9" s="1" t="s">
        <v>17</v>
      </c>
      <c r="B9" s="1" t="s">
        <v>18</v>
      </c>
      <c r="C9" s="2">
        <v>2300000</v>
      </c>
      <c r="D9" s="2">
        <f t="shared" si="4"/>
        <v>1840000</v>
      </c>
      <c r="E9" s="2">
        <f t="shared" si="5"/>
        <v>4140000</v>
      </c>
      <c r="F9" s="2">
        <f t="shared" si="6"/>
        <v>496800</v>
      </c>
      <c r="G9" s="2">
        <f t="shared" si="7"/>
        <v>3643200</v>
      </c>
    </row>
    <row r="10" spans="1:7">
      <c r="A10" s="1" t="s">
        <v>19</v>
      </c>
      <c r="B10" s="1" t="s">
        <v>15</v>
      </c>
      <c r="C10" s="2">
        <v>3700000</v>
      </c>
      <c r="D10" s="2">
        <f t="shared" si="4"/>
        <v>2960000</v>
      </c>
      <c r="E10" s="2">
        <f t="shared" si="5"/>
        <v>6660000</v>
      </c>
      <c r="F10" s="2">
        <f t="shared" si="6"/>
        <v>799200</v>
      </c>
      <c r="G10" s="2">
        <f t="shared" si="7"/>
        <v>5860800</v>
      </c>
    </row>
    <row r="11" spans="1:7">
      <c r="A11" s="1" t="s">
        <v>20</v>
      </c>
      <c r="B11" s="1" t="s">
        <v>18</v>
      </c>
      <c r="C11" s="2">
        <v>2100000</v>
      </c>
      <c r="D11" s="2">
        <f t="shared" si="4"/>
        <v>1680000</v>
      </c>
      <c r="E11" s="2">
        <f t="shared" si="5"/>
        <v>3780000</v>
      </c>
      <c r="F11" s="2">
        <f t="shared" si="6"/>
        <v>453600</v>
      </c>
      <c r="G11" s="2">
        <f t="shared" si="7"/>
        <v>3326400</v>
      </c>
    </row>
    <row r="12" spans="1:7">
      <c r="A12" s="1" t="s">
        <v>168</v>
      </c>
      <c r="B12" s="1" t="s">
        <v>15</v>
      </c>
      <c r="C12" s="2">
        <v>2500000</v>
      </c>
      <c r="D12" s="2">
        <f t="shared" si="4"/>
        <v>2000000</v>
      </c>
      <c r="E12" s="2">
        <f t="shared" si="5"/>
        <v>4500000</v>
      </c>
      <c r="F12" s="2">
        <f t="shared" si="6"/>
        <v>540000</v>
      </c>
      <c r="G12" s="2">
        <f t="shared" si="7"/>
        <v>3960000</v>
      </c>
    </row>
    <row r="13" spans="1:7">
      <c r="A13" s="1" t="s">
        <v>169</v>
      </c>
      <c r="B13" s="1" t="s">
        <v>180</v>
      </c>
      <c r="C13" s="2">
        <v>1900000</v>
      </c>
      <c r="D13" s="2">
        <f t="shared" si="4"/>
        <v>1520000</v>
      </c>
      <c r="E13" s="2">
        <f t="shared" si="5"/>
        <v>3420000</v>
      </c>
      <c r="F13" s="2">
        <f t="shared" si="6"/>
        <v>410400</v>
      </c>
      <c r="G13" s="2">
        <f t="shared" si="7"/>
        <v>3009600</v>
      </c>
    </row>
    <row r="14" spans="1:7">
      <c r="A14" s="1" t="s">
        <v>170</v>
      </c>
      <c r="B14" s="1" t="s">
        <v>10</v>
      </c>
      <c r="C14" s="2">
        <v>3350000</v>
      </c>
      <c r="D14" s="2">
        <f t="shared" si="4"/>
        <v>2680000</v>
      </c>
      <c r="E14" s="2">
        <f t="shared" si="5"/>
        <v>6030000</v>
      </c>
      <c r="F14" s="2">
        <f t="shared" si="6"/>
        <v>723600</v>
      </c>
      <c r="G14" s="2">
        <f t="shared" si="7"/>
        <v>5306400</v>
      </c>
    </row>
    <row r="15" spans="1:7">
      <c r="A15" s="1" t="s">
        <v>171</v>
      </c>
      <c r="B15" s="1" t="s">
        <v>12</v>
      </c>
      <c r="C15" s="2">
        <v>2360000</v>
      </c>
      <c r="D15" s="2">
        <f t="shared" si="4"/>
        <v>1888000</v>
      </c>
      <c r="E15" s="2">
        <f t="shared" si="5"/>
        <v>4248000</v>
      </c>
      <c r="F15" s="2">
        <f t="shared" si="6"/>
        <v>509760</v>
      </c>
      <c r="G15" s="2">
        <f t="shared" si="7"/>
        <v>3738240</v>
      </c>
    </row>
    <row r="16" spans="1:7">
      <c r="A16" s="1" t="s">
        <v>172</v>
      </c>
      <c r="B16" s="1" t="s">
        <v>112</v>
      </c>
      <c r="C16" s="2">
        <v>3350000</v>
      </c>
      <c r="D16" s="2">
        <f t="shared" si="4"/>
        <v>2680000</v>
      </c>
      <c r="E16" s="2">
        <f t="shared" si="5"/>
        <v>6030000</v>
      </c>
      <c r="F16" s="2">
        <f t="shared" si="6"/>
        <v>723600</v>
      </c>
      <c r="G16" s="2">
        <f t="shared" si="7"/>
        <v>5306400</v>
      </c>
    </row>
    <row r="17" spans="1:7">
      <c r="A17" s="1" t="s">
        <v>173</v>
      </c>
      <c r="B17" s="1" t="s">
        <v>181</v>
      </c>
      <c r="C17" s="2">
        <v>2800000</v>
      </c>
      <c r="D17" s="2">
        <f t="shared" si="4"/>
        <v>2240000</v>
      </c>
      <c r="E17" s="2">
        <f t="shared" si="5"/>
        <v>5040000</v>
      </c>
      <c r="F17" s="2">
        <f t="shared" si="6"/>
        <v>604800</v>
      </c>
      <c r="G17" s="2">
        <f t="shared" si="7"/>
        <v>4435200</v>
      </c>
    </row>
    <row r="18" spans="1:7">
      <c r="A18" s="1" t="s">
        <v>174</v>
      </c>
      <c r="B18" s="1" t="s">
        <v>18</v>
      </c>
      <c r="C18" s="2">
        <v>2100000</v>
      </c>
      <c r="D18" s="2">
        <f t="shared" si="4"/>
        <v>1680000</v>
      </c>
      <c r="E18" s="2">
        <f t="shared" si="5"/>
        <v>3780000</v>
      </c>
      <c r="F18" s="2">
        <f t="shared" si="6"/>
        <v>453600</v>
      </c>
      <c r="G18" s="2">
        <f t="shared" si="7"/>
        <v>3326400</v>
      </c>
    </row>
    <row r="19" spans="1:7">
      <c r="A19" s="1" t="s">
        <v>175</v>
      </c>
      <c r="B19" s="1" t="s">
        <v>15</v>
      </c>
      <c r="C19" s="2">
        <v>3500000</v>
      </c>
      <c r="D19" s="2">
        <f t="shared" si="4"/>
        <v>2800000</v>
      </c>
      <c r="E19" s="2">
        <f t="shared" si="5"/>
        <v>6300000</v>
      </c>
      <c r="F19" s="2">
        <f t="shared" si="6"/>
        <v>756000</v>
      </c>
      <c r="G19" s="2">
        <f t="shared" si="7"/>
        <v>5544000</v>
      </c>
    </row>
    <row r="20" spans="1:7">
      <c r="A20" s="1" t="s">
        <v>176</v>
      </c>
      <c r="B20" s="1" t="s">
        <v>12</v>
      </c>
      <c r="C20" s="2">
        <v>3000000</v>
      </c>
      <c r="D20" s="2">
        <f t="shared" si="4"/>
        <v>2400000</v>
      </c>
      <c r="E20" s="2">
        <f t="shared" si="5"/>
        <v>5400000</v>
      </c>
      <c r="F20" s="2">
        <f t="shared" si="6"/>
        <v>648000</v>
      </c>
      <c r="G20" s="2">
        <f t="shared" si="7"/>
        <v>4752000</v>
      </c>
    </row>
    <row r="21" spans="1:7">
      <c r="A21" s="1" t="s">
        <v>177</v>
      </c>
      <c r="B21" s="1" t="s">
        <v>110</v>
      </c>
      <c r="C21" s="2">
        <v>5200000</v>
      </c>
      <c r="D21" s="2">
        <f t="shared" si="4"/>
        <v>4160000</v>
      </c>
      <c r="E21" s="2">
        <f t="shared" si="5"/>
        <v>9360000</v>
      </c>
      <c r="F21" s="2">
        <f t="shared" si="6"/>
        <v>1123200</v>
      </c>
      <c r="G21" s="2">
        <f t="shared" si="7"/>
        <v>8236800</v>
      </c>
    </row>
    <row r="22" spans="1:7">
      <c r="A22" s="1" t="s">
        <v>178</v>
      </c>
      <c r="B22" s="1" t="s">
        <v>18</v>
      </c>
      <c r="C22" s="2">
        <v>2350000</v>
      </c>
      <c r="D22" s="2">
        <f t="shared" si="4"/>
        <v>1880000</v>
      </c>
      <c r="E22" s="2">
        <f t="shared" si="5"/>
        <v>4230000</v>
      </c>
      <c r="F22" s="2">
        <f t="shared" si="6"/>
        <v>507600</v>
      </c>
      <c r="G22" s="2">
        <f t="shared" si="7"/>
        <v>3722400</v>
      </c>
    </row>
    <row r="23" spans="1:7">
      <c r="A23" s="1" t="s">
        <v>179</v>
      </c>
      <c r="B23" s="1" t="s">
        <v>10</v>
      </c>
      <c r="C23" s="2">
        <v>4860000</v>
      </c>
      <c r="D23" s="2">
        <f t="shared" si="4"/>
        <v>3888000</v>
      </c>
      <c r="E23" s="2">
        <f t="shared" si="5"/>
        <v>8748000</v>
      </c>
      <c r="F23" s="2">
        <f t="shared" si="6"/>
        <v>1049760</v>
      </c>
      <c r="G23" s="2">
        <f t="shared" si="7"/>
        <v>7698240</v>
      </c>
    </row>
  </sheetData>
  <mergeCells count="1">
    <mergeCell ref="A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6463-30DF-4516-85A0-2E01125F62C1}">
  <sheetPr codeName="Sheet3"/>
  <dimension ref="B2:G12"/>
  <sheetViews>
    <sheetView view="pageBreakPreview" topLeftCell="A2" zoomScale="145" zoomScaleNormal="100" zoomScaleSheetLayoutView="145" workbookViewId="0">
      <selection activeCell="J16" sqref="J16"/>
    </sheetView>
  </sheetViews>
  <sheetFormatPr defaultRowHeight="17.399999999999999"/>
  <cols>
    <col min="4" max="4" width="13" customWidth="1"/>
    <col min="5" max="5" width="10.8984375" bestFit="1" customWidth="1"/>
    <col min="7" max="7" width="10.5" customWidth="1"/>
  </cols>
  <sheetData>
    <row r="2" spans="2:7">
      <c r="F2" s="28"/>
      <c r="G2" s="28"/>
    </row>
    <row r="3" spans="2:7">
      <c r="B3" t="s">
        <v>22</v>
      </c>
      <c r="F3" s="28"/>
      <c r="G3" s="28"/>
    </row>
    <row r="4" spans="2:7">
      <c r="B4" s="1" t="s">
        <v>23</v>
      </c>
      <c r="C4" s="1" t="s">
        <v>24</v>
      </c>
      <c r="D4" s="1" t="s">
        <v>25</v>
      </c>
      <c r="E4" s="1" t="s">
        <v>26</v>
      </c>
      <c r="F4" s="29" t="s">
        <v>27</v>
      </c>
      <c r="G4" s="29" t="s">
        <v>28</v>
      </c>
    </row>
    <row r="5" spans="2:7">
      <c r="B5" s="1" t="s">
        <v>29</v>
      </c>
      <c r="C5" s="1" t="s">
        <v>30</v>
      </c>
      <c r="D5" s="23">
        <v>44992</v>
      </c>
      <c r="E5" s="3">
        <v>179000</v>
      </c>
      <c r="F5" s="30">
        <f>_xlfn.RANK.EQ(E5,$E$5:$E$12)</f>
        <v>6</v>
      </c>
      <c r="G5" s="29" t="str">
        <f t="shared" ref="G5:G12" si="0">IF(WEEKDAY(D5,2)&gt;=5,"주말출발","주중출발")</f>
        <v>주중출발</v>
      </c>
    </row>
    <row r="6" spans="2:7">
      <c r="B6" s="1" t="s">
        <v>31</v>
      </c>
      <c r="C6" s="1" t="s">
        <v>30</v>
      </c>
      <c r="D6" s="23">
        <v>44995</v>
      </c>
      <c r="E6" s="3">
        <v>159000</v>
      </c>
      <c r="F6" s="30">
        <f t="shared" ref="F6:F12" si="1">_xlfn.RANK.EQ(E6,$E$5:$E$12)</f>
        <v>8</v>
      </c>
      <c r="G6" s="29" t="str">
        <f t="shared" si="0"/>
        <v>주말출발</v>
      </c>
    </row>
    <row r="7" spans="2:7">
      <c r="B7" s="1" t="s">
        <v>32</v>
      </c>
      <c r="C7" s="1" t="s">
        <v>33</v>
      </c>
      <c r="D7" s="23">
        <v>44999</v>
      </c>
      <c r="E7" s="3">
        <v>459000</v>
      </c>
      <c r="F7" s="30">
        <f t="shared" si="1"/>
        <v>1</v>
      </c>
      <c r="G7" s="29" t="str">
        <f t="shared" si="0"/>
        <v>주중출발</v>
      </c>
    </row>
    <row r="8" spans="2:7">
      <c r="B8" s="1" t="s">
        <v>34</v>
      </c>
      <c r="C8" s="1" t="s">
        <v>33</v>
      </c>
      <c r="D8" s="23">
        <v>44999</v>
      </c>
      <c r="E8" s="3">
        <v>329000</v>
      </c>
      <c r="F8" s="30">
        <f t="shared" si="1"/>
        <v>2</v>
      </c>
      <c r="G8" s="29" t="str">
        <f t="shared" si="0"/>
        <v>주중출발</v>
      </c>
    </row>
    <row r="9" spans="2:7">
      <c r="B9" s="1" t="s">
        <v>35</v>
      </c>
      <c r="C9" s="1" t="s">
        <v>30</v>
      </c>
      <c r="D9" s="23">
        <v>44995</v>
      </c>
      <c r="E9" s="3">
        <v>199000</v>
      </c>
      <c r="F9" s="30">
        <f t="shared" si="1"/>
        <v>5</v>
      </c>
      <c r="G9" s="29" t="str">
        <f t="shared" si="0"/>
        <v>주말출발</v>
      </c>
    </row>
    <row r="10" spans="2:7">
      <c r="B10" s="1" t="s">
        <v>36</v>
      </c>
      <c r="C10" s="1" t="s">
        <v>30</v>
      </c>
      <c r="D10" s="23">
        <v>45002</v>
      </c>
      <c r="E10" s="3">
        <v>169000</v>
      </c>
      <c r="F10" s="30">
        <f t="shared" si="1"/>
        <v>7</v>
      </c>
      <c r="G10" s="29" t="str">
        <f t="shared" si="0"/>
        <v>주말출발</v>
      </c>
    </row>
    <row r="11" spans="2:7">
      <c r="B11" s="1" t="s">
        <v>37</v>
      </c>
      <c r="C11" s="1" t="s">
        <v>30</v>
      </c>
      <c r="D11" s="23">
        <v>44995</v>
      </c>
      <c r="E11" s="3">
        <v>239000</v>
      </c>
      <c r="F11" s="30">
        <f t="shared" si="1"/>
        <v>4</v>
      </c>
      <c r="G11" s="29" t="str">
        <f t="shared" si="0"/>
        <v>주말출발</v>
      </c>
    </row>
    <row r="12" spans="2:7">
      <c r="B12" s="1" t="s">
        <v>38</v>
      </c>
      <c r="C12" s="1" t="s">
        <v>33</v>
      </c>
      <c r="D12" s="23">
        <v>45002</v>
      </c>
      <c r="E12" s="3">
        <v>329000</v>
      </c>
      <c r="F12" s="30">
        <f t="shared" si="1"/>
        <v>2</v>
      </c>
      <c r="G12" s="29" t="str">
        <f t="shared" si="0"/>
        <v>주말출발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H40"/>
  <sheetViews>
    <sheetView zoomScaleNormal="100" workbookViewId="0"/>
  </sheetViews>
  <sheetFormatPr defaultRowHeight="17.399999999999999"/>
  <cols>
    <col min="1" max="1" width="12.09765625" customWidth="1"/>
    <col min="2" max="2" width="15.8984375" customWidth="1"/>
    <col min="3" max="3" width="13.5" customWidth="1"/>
    <col min="5" max="5" width="13" customWidth="1"/>
    <col min="6" max="6" width="12.19921875" customWidth="1"/>
    <col min="7" max="7" width="15" customWidth="1"/>
    <col min="8" max="8" width="14.8984375" customWidth="1"/>
  </cols>
  <sheetData>
    <row r="1" spans="1:8">
      <c r="A1" t="s">
        <v>0</v>
      </c>
      <c r="B1" t="s">
        <v>39</v>
      </c>
    </row>
    <row r="2" spans="1:8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8">
      <c r="A3" s="1" t="s">
        <v>47</v>
      </c>
      <c r="B3" s="4">
        <v>15</v>
      </c>
      <c r="C3" s="4">
        <v>175</v>
      </c>
      <c r="D3" s="4">
        <v>35</v>
      </c>
      <c r="E3" s="4">
        <v>20</v>
      </c>
      <c r="F3" s="4">
        <v>320</v>
      </c>
      <c r="G3" s="4">
        <v>186</v>
      </c>
    </row>
    <row r="5" spans="1:8">
      <c r="A5" t="s">
        <v>21</v>
      </c>
    </row>
    <row r="6" spans="1:8">
      <c r="A6" s="1" t="s">
        <v>48</v>
      </c>
      <c r="B6" s="1" t="s">
        <v>49</v>
      </c>
      <c r="C6" s="5" t="s">
        <v>50</v>
      </c>
      <c r="D6" s="5" t="s">
        <v>75</v>
      </c>
      <c r="E6" s="5" t="s">
        <v>76</v>
      </c>
      <c r="F6" s="5" t="s">
        <v>77</v>
      </c>
      <c r="G6" s="5" t="s">
        <v>78</v>
      </c>
      <c r="H6" s="5" t="s">
        <v>79</v>
      </c>
    </row>
    <row r="7" spans="1:8">
      <c r="A7" s="1" t="s">
        <v>51</v>
      </c>
      <c r="B7" s="6">
        <v>0.05</v>
      </c>
      <c r="C7" s="1"/>
      <c r="D7" s="4"/>
      <c r="E7" s="4"/>
      <c r="F7" s="4"/>
      <c r="G7" s="4"/>
      <c r="H7" s="4"/>
    </row>
    <row r="8" spans="1:8">
      <c r="A8" s="1" t="s">
        <v>52</v>
      </c>
      <c r="B8" s="6">
        <v>7.0000000000000007E-2</v>
      </c>
      <c r="C8" s="1"/>
      <c r="D8" s="4"/>
      <c r="E8" s="4"/>
      <c r="F8" s="4"/>
      <c r="G8" s="4"/>
      <c r="H8" s="4"/>
    </row>
    <row r="9" spans="1:8">
      <c r="A9" s="1" t="s">
        <v>53</v>
      </c>
      <c r="B9" s="6">
        <v>0.1</v>
      </c>
      <c r="C9" s="1"/>
      <c r="D9" s="4"/>
      <c r="E9" s="4"/>
      <c r="F9" s="4"/>
      <c r="G9" s="4"/>
      <c r="H9" s="4"/>
    </row>
    <row r="11" spans="1:8">
      <c r="A11" t="s">
        <v>54</v>
      </c>
    </row>
    <row r="12" spans="1:8">
      <c r="A12" s="1" t="s">
        <v>48</v>
      </c>
      <c r="B12" s="1" t="s">
        <v>55</v>
      </c>
      <c r="C12" s="1" t="s">
        <v>56</v>
      </c>
      <c r="D12" s="1" t="s">
        <v>57</v>
      </c>
      <c r="E12" s="5" t="s">
        <v>47</v>
      </c>
      <c r="F12" s="5" t="s">
        <v>26</v>
      </c>
      <c r="G12" s="5" t="s">
        <v>58</v>
      </c>
    </row>
    <row r="13" spans="1:8">
      <c r="A13" s="1" t="s">
        <v>51</v>
      </c>
      <c r="B13" s="7">
        <v>44987</v>
      </c>
      <c r="C13" s="1" t="s">
        <v>41</v>
      </c>
      <c r="D13" s="4">
        <v>205</v>
      </c>
      <c r="E13" s="8"/>
      <c r="F13" s="9"/>
      <c r="G13" s="10"/>
    </row>
    <row r="14" spans="1:8">
      <c r="A14" s="1" t="s">
        <v>52</v>
      </c>
      <c r="B14" s="7">
        <v>44987</v>
      </c>
      <c r="C14" s="1" t="s">
        <v>42</v>
      </c>
      <c r="D14" s="4">
        <v>100</v>
      </c>
      <c r="E14" s="8"/>
      <c r="F14" s="9"/>
      <c r="G14" s="10"/>
    </row>
    <row r="15" spans="1:8">
      <c r="A15" s="1" t="s">
        <v>53</v>
      </c>
      <c r="B15" s="7">
        <v>44992</v>
      </c>
      <c r="C15" s="1" t="s">
        <v>42</v>
      </c>
      <c r="D15" s="4">
        <v>150</v>
      </c>
      <c r="E15" s="8"/>
      <c r="F15" s="9"/>
      <c r="G15" s="10"/>
    </row>
    <row r="16" spans="1:8">
      <c r="A16" s="1" t="s">
        <v>53</v>
      </c>
      <c r="B16" s="7">
        <v>44992</v>
      </c>
      <c r="C16" s="1" t="s">
        <v>43</v>
      </c>
      <c r="D16" s="4">
        <v>105</v>
      </c>
      <c r="E16" s="8"/>
      <c r="F16" s="9"/>
      <c r="G16" s="10"/>
    </row>
    <row r="17" spans="1:7">
      <c r="A17" s="1" t="s">
        <v>53</v>
      </c>
      <c r="B17" s="7">
        <v>45019</v>
      </c>
      <c r="C17" s="1" t="s">
        <v>41</v>
      </c>
      <c r="D17" s="4">
        <v>100</v>
      </c>
      <c r="E17" s="8"/>
      <c r="F17" s="9"/>
      <c r="G17" s="10"/>
    </row>
    <row r="18" spans="1:7">
      <c r="A18" s="1" t="s">
        <v>53</v>
      </c>
      <c r="B18" s="7">
        <v>45030</v>
      </c>
      <c r="C18" s="1" t="s">
        <v>46</v>
      </c>
      <c r="D18" s="4">
        <v>200</v>
      </c>
      <c r="E18" s="8"/>
      <c r="F18" s="9"/>
      <c r="G18" s="10"/>
    </row>
    <row r="19" spans="1:7">
      <c r="A19" s="1" t="s">
        <v>51</v>
      </c>
      <c r="B19" s="7">
        <v>45030</v>
      </c>
      <c r="C19" s="1" t="s">
        <v>46</v>
      </c>
      <c r="D19" s="4">
        <v>170</v>
      </c>
      <c r="E19" s="8"/>
      <c r="F19" s="9"/>
      <c r="G19" s="10"/>
    </row>
    <row r="20" spans="1:7">
      <c r="A20" s="1" t="s">
        <v>52</v>
      </c>
      <c r="B20" s="7">
        <v>45036</v>
      </c>
      <c r="C20" s="1" t="s">
        <v>44</v>
      </c>
      <c r="D20" s="4">
        <v>150</v>
      </c>
      <c r="E20" s="8"/>
      <c r="F20" s="9"/>
      <c r="G20" s="10"/>
    </row>
    <row r="21" spans="1:7">
      <c r="A21" s="1" t="s">
        <v>53</v>
      </c>
      <c r="B21" s="7">
        <v>45037</v>
      </c>
      <c r="C21" s="1" t="s">
        <v>44</v>
      </c>
      <c r="D21" s="4">
        <v>220</v>
      </c>
      <c r="E21" s="8"/>
      <c r="F21" s="9"/>
      <c r="G21" s="10"/>
    </row>
    <row r="22" spans="1:7">
      <c r="A22" s="1" t="s">
        <v>51</v>
      </c>
      <c r="B22" s="7">
        <v>45050</v>
      </c>
      <c r="C22" s="1" t="s">
        <v>41</v>
      </c>
      <c r="D22" s="4">
        <v>110</v>
      </c>
      <c r="E22" s="8"/>
      <c r="F22" s="9"/>
      <c r="G22" s="10"/>
    </row>
    <row r="23" spans="1:7">
      <c r="A23" s="1" t="s">
        <v>53</v>
      </c>
      <c r="B23" s="7">
        <v>45050</v>
      </c>
      <c r="C23" s="1" t="s">
        <v>43</v>
      </c>
      <c r="D23" s="4">
        <v>200</v>
      </c>
      <c r="E23" s="8"/>
      <c r="F23" s="9"/>
      <c r="G23" s="10"/>
    </row>
    <row r="24" spans="1:7">
      <c r="A24" s="1" t="s">
        <v>52</v>
      </c>
      <c r="B24" s="7">
        <v>45050</v>
      </c>
      <c r="C24" s="1" t="s">
        <v>41</v>
      </c>
      <c r="D24" s="4">
        <v>200</v>
      </c>
      <c r="E24" s="8"/>
      <c r="F24" s="9"/>
      <c r="G24" s="10"/>
    </row>
    <row r="25" spans="1:7">
      <c r="A25" s="1" t="s">
        <v>52</v>
      </c>
      <c r="B25" s="7">
        <v>45063</v>
      </c>
      <c r="C25" s="1" t="s">
        <v>45</v>
      </c>
      <c r="D25" s="4">
        <v>121</v>
      </c>
      <c r="E25" s="8"/>
      <c r="F25" s="9"/>
      <c r="G25" s="10"/>
    </row>
    <row r="26" spans="1:7">
      <c r="A26" s="1" t="s">
        <v>53</v>
      </c>
      <c r="B26" s="7">
        <v>45049</v>
      </c>
      <c r="C26" s="1" t="s">
        <v>41</v>
      </c>
      <c r="D26" s="4">
        <v>150</v>
      </c>
      <c r="E26" s="8"/>
      <c r="F26" s="9"/>
      <c r="G26" s="10"/>
    </row>
    <row r="27" spans="1:7">
      <c r="A27" s="1" t="s">
        <v>51</v>
      </c>
      <c r="B27" s="7">
        <v>45058</v>
      </c>
      <c r="C27" s="1" t="s">
        <v>42</v>
      </c>
      <c r="D27" s="4">
        <v>200</v>
      </c>
      <c r="E27" s="8"/>
      <c r="F27" s="9"/>
      <c r="G27" s="10"/>
    </row>
    <row r="28" spans="1:7">
      <c r="A28" s="1" t="s">
        <v>53</v>
      </c>
      <c r="B28" s="7">
        <v>45069</v>
      </c>
      <c r="C28" s="1" t="s">
        <v>43</v>
      </c>
      <c r="D28" s="4">
        <v>180</v>
      </c>
      <c r="E28" s="8"/>
      <c r="F28" s="9"/>
      <c r="G28" s="10"/>
    </row>
    <row r="29" spans="1:7">
      <c r="A29" s="1" t="s">
        <v>52</v>
      </c>
      <c r="B29" s="7">
        <v>45107</v>
      </c>
      <c r="C29" s="1" t="s">
        <v>46</v>
      </c>
      <c r="D29" s="4">
        <v>205</v>
      </c>
      <c r="E29" s="8"/>
      <c r="F29" s="9"/>
      <c r="G29" s="10"/>
    </row>
    <row r="30" spans="1:7">
      <c r="A30" s="1" t="s">
        <v>52</v>
      </c>
      <c r="B30" s="7">
        <v>45097</v>
      </c>
      <c r="C30" s="1" t="s">
        <v>41</v>
      </c>
      <c r="D30" s="4">
        <v>260</v>
      </c>
      <c r="E30" s="8"/>
      <c r="F30" s="9"/>
      <c r="G30" s="10"/>
    </row>
    <row r="32" spans="1:7">
      <c r="A32" t="s">
        <v>59</v>
      </c>
      <c r="B32" s="25" t="s">
        <v>60</v>
      </c>
      <c r="C32" s="25"/>
      <c r="D32" s="25"/>
      <c r="E32" s="25"/>
    </row>
    <row r="33" spans="1:7">
      <c r="A33" s="1" t="s">
        <v>61</v>
      </c>
      <c r="B33" s="1" t="s">
        <v>62</v>
      </c>
      <c r="C33" s="1" t="s">
        <v>63</v>
      </c>
      <c r="D33" s="1" t="s">
        <v>64</v>
      </c>
      <c r="E33" s="5" t="s">
        <v>65</v>
      </c>
      <c r="F33" s="1" t="s">
        <v>66</v>
      </c>
      <c r="G33" s="5" t="s">
        <v>67</v>
      </c>
    </row>
    <row r="34" spans="1:7">
      <c r="A34" s="1" t="s">
        <v>68</v>
      </c>
      <c r="B34" s="1" t="s">
        <v>69</v>
      </c>
      <c r="C34" s="2">
        <v>300</v>
      </c>
      <c r="D34" s="2">
        <v>700</v>
      </c>
      <c r="E34" s="11"/>
      <c r="F34" s="2">
        <v>600</v>
      </c>
      <c r="G34" s="12"/>
    </row>
    <row r="35" spans="1:7">
      <c r="A35" s="1" t="s">
        <v>68</v>
      </c>
      <c r="B35" s="1" t="s">
        <v>70</v>
      </c>
      <c r="C35" s="2">
        <v>789</v>
      </c>
      <c r="D35" s="2">
        <v>650</v>
      </c>
      <c r="E35" s="11"/>
      <c r="F35" s="2">
        <v>900</v>
      </c>
      <c r="G35" s="12"/>
    </row>
    <row r="36" spans="1:7">
      <c r="A36" s="1" t="s">
        <v>71</v>
      </c>
      <c r="B36" s="1" t="s">
        <v>72</v>
      </c>
      <c r="C36" s="2">
        <v>360</v>
      </c>
      <c r="D36" s="2">
        <v>560</v>
      </c>
      <c r="E36" s="11"/>
      <c r="F36" s="2">
        <v>550</v>
      </c>
      <c r="G36" s="12"/>
    </row>
    <row r="37" spans="1:7">
      <c r="A37" s="1" t="s">
        <v>71</v>
      </c>
      <c r="B37" s="1" t="s">
        <v>70</v>
      </c>
      <c r="C37" s="2">
        <v>500</v>
      </c>
      <c r="D37" s="2">
        <v>430</v>
      </c>
      <c r="E37" s="11"/>
      <c r="F37" s="2">
        <v>600</v>
      </c>
      <c r="G37" s="12"/>
    </row>
    <row r="38" spans="1:7">
      <c r="A38" s="1" t="s">
        <v>73</v>
      </c>
      <c r="B38" s="1" t="s">
        <v>69</v>
      </c>
      <c r="C38" s="2">
        <v>1200</v>
      </c>
      <c r="D38" s="2">
        <v>1260</v>
      </c>
      <c r="E38" s="11"/>
      <c r="F38" s="2">
        <v>1250</v>
      </c>
      <c r="G38" s="12"/>
    </row>
    <row r="39" spans="1:7">
      <c r="A39" s="1" t="s">
        <v>73</v>
      </c>
      <c r="B39" s="1" t="s">
        <v>72</v>
      </c>
      <c r="C39" s="2">
        <v>990</v>
      </c>
      <c r="D39" s="2">
        <v>980</v>
      </c>
      <c r="E39" s="11"/>
      <c r="F39" s="2">
        <v>1000</v>
      </c>
      <c r="G39" s="12"/>
    </row>
    <row r="40" spans="1:7">
      <c r="A40" s="1" t="s">
        <v>74</v>
      </c>
      <c r="B40" s="1" t="s">
        <v>69</v>
      </c>
      <c r="C40" s="2">
        <v>498</v>
      </c>
      <c r="D40" s="2">
        <v>850</v>
      </c>
      <c r="E40" s="11"/>
      <c r="F40" s="2">
        <v>575</v>
      </c>
      <c r="G40" s="12"/>
    </row>
  </sheetData>
  <mergeCells count="1">
    <mergeCell ref="B32:E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tabSelected="1" workbookViewId="0"/>
  </sheetViews>
  <sheetFormatPr defaultRowHeight="17.399999999999999"/>
  <cols>
    <col min="1" max="1" width="11.8984375" bestFit="1" customWidth="1"/>
    <col min="2" max="2" width="11.19921875" bestFit="1" customWidth="1"/>
    <col min="3" max="3" width="13.59765625" bestFit="1" customWidth="1"/>
    <col min="4" max="4" width="9.69921875" bestFit="1" customWidth="1"/>
    <col min="5" max="5" width="13.59765625" bestFit="1" customWidth="1"/>
    <col min="6" max="6" width="10.3984375" bestFit="1" customWidth="1"/>
    <col min="7" max="7" width="13.59765625" bestFit="1" customWidth="1"/>
    <col min="8" max="8" width="9.69921875" bestFit="1" customWidth="1"/>
    <col min="9" max="9" width="13.59765625" bestFit="1" customWidth="1"/>
    <col min="10" max="10" width="9.69921875" bestFit="1" customWidth="1"/>
    <col min="11" max="11" width="13.59765625" bestFit="1" customWidth="1"/>
    <col min="12" max="12" width="9.69921875" bestFit="1" customWidth="1"/>
    <col min="13" max="13" width="13.59765625" bestFit="1" customWidth="1"/>
    <col min="14" max="14" width="9.69921875" bestFit="1" customWidth="1"/>
    <col min="15" max="15" width="13.59765625" bestFit="1" customWidth="1"/>
    <col min="16" max="16" width="9.69921875" bestFit="1" customWidth="1"/>
    <col min="17" max="17" width="13.59765625" bestFit="1" customWidth="1"/>
    <col min="18" max="18" width="10.3984375" bestFit="1" customWidth="1"/>
    <col min="19" max="19" width="13.59765625" bestFit="1" customWidth="1"/>
    <col min="20" max="20" width="9.69921875" bestFit="1" customWidth="1"/>
    <col min="21" max="21" width="13.59765625" bestFit="1" customWidth="1"/>
    <col min="22" max="22" width="9.69921875" bestFit="1" customWidth="1"/>
    <col min="23" max="23" width="13.59765625" bestFit="1" customWidth="1"/>
    <col min="24" max="24" width="9.69921875" bestFit="1" customWidth="1"/>
    <col min="25" max="25" width="13.59765625" bestFit="1" customWidth="1"/>
    <col min="26" max="26" width="9.69921875" bestFit="1" customWidth="1"/>
    <col min="27" max="27" width="13.59765625" bestFit="1" customWidth="1"/>
    <col min="28" max="28" width="10.3984375" bestFit="1" customWidth="1"/>
    <col min="29" max="29" width="13.59765625" bestFit="1" customWidth="1"/>
    <col min="30" max="30" width="9.69921875" bestFit="1" customWidth="1"/>
    <col min="31" max="31" width="13.59765625" bestFit="1" customWidth="1"/>
    <col min="32" max="32" width="14.19921875" bestFit="1" customWidth="1"/>
    <col min="33" max="33" width="18.19921875" bestFit="1" customWidth="1"/>
    <col min="34" max="38" width="14.19921875" bestFit="1" customWidth="1"/>
    <col min="39" max="39" width="6.796875" bestFit="1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B2:F23"/>
  <sheetViews>
    <sheetView workbookViewId="0"/>
  </sheetViews>
  <sheetFormatPr defaultRowHeight="17.399999999999999"/>
  <cols>
    <col min="1" max="1" width="2.69921875" customWidth="1"/>
    <col min="6" max="6" width="10.8984375" bestFit="1" customWidth="1"/>
  </cols>
  <sheetData>
    <row r="2" spans="2:6">
      <c r="B2" t="s">
        <v>106</v>
      </c>
    </row>
    <row r="3" spans="2:6" ht="19.2">
      <c r="B3" s="13" t="s">
        <v>80</v>
      </c>
      <c r="C3" s="13" t="s">
        <v>81</v>
      </c>
      <c r="D3" s="13" t="s">
        <v>82</v>
      </c>
      <c r="E3" s="13" t="s">
        <v>83</v>
      </c>
      <c r="F3" s="13" t="s">
        <v>107</v>
      </c>
    </row>
    <row r="4" spans="2:6">
      <c r="B4" s="14">
        <v>3322</v>
      </c>
      <c r="C4" s="14" t="s">
        <v>108</v>
      </c>
      <c r="D4" s="14" t="s">
        <v>18</v>
      </c>
      <c r="E4" s="14" t="s">
        <v>84</v>
      </c>
      <c r="F4" s="15">
        <v>45600</v>
      </c>
    </row>
    <row r="5" spans="2:6">
      <c r="B5" s="14">
        <v>2105</v>
      </c>
      <c r="C5" s="14" t="s">
        <v>85</v>
      </c>
      <c r="D5" s="14" t="s">
        <v>12</v>
      </c>
      <c r="E5" s="14" t="s">
        <v>86</v>
      </c>
      <c r="F5" s="15">
        <v>55850</v>
      </c>
    </row>
    <row r="6" spans="2:6">
      <c r="B6" s="14">
        <v>3115</v>
      </c>
      <c r="C6" s="14" t="s">
        <v>87</v>
      </c>
      <c r="D6" s="14" t="s">
        <v>18</v>
      </c>
      <c r="E6" s="14" t="s">
        <v>88</v>
      </c>
      <c r="F6" s="15">
        <v>35200</v>
      </c>
    </row>
    <row r="7" spans="2:6">
      <c r="B7" s="14">
        <v>3320</v>
      </c>
      <c r="C7" s="14" t="s">
        <v>109</v>
      </c>
      <c r="D7" s="14" t="s">
        <v>12</v>
      </c>
      <c r="E7" s="14" t="s">
        <v>84</v>
      </c>
      <c r="F7" s="15">
        <v>72560</v>
      </c>
    </row>
    <row r="8" spans="2:6">
      <c r="B8" s="14">
        <v>3320</v>
      </c>
      <c r="C8" s="14" t="s">
        <v>109</v>
      </c>
      <c r="D8" s="14" t="s">
        <v>12</v>
      </c>
      <c r="E8" s="14" t="s">
        <v>84</v>
      </c>
      <c r="F8" s="15">
        <v>72560</v>
      </c>
    </row>
    <row r="9" spans="2:6">
      <c r="B9" s="14">
        <v>2210</v>
      </c>
      <c r="C9" s="14" t="s">
        <v>89</v>
      </c>
      <c r="D9" s="14" t="s">
        <v>18</v>
      </c>
      <c r="E9" s="14" t="s">
        <v>86</v>
      </c>
      <c r="F9" s="15">
        <v>64250</v>
      </c>
    </row>
    <row r="10" spans="2:6">
      <c r="B10" s="14">
        <v>3425</v>
      </c>
      <c r="C10" s="14" t="s">
        <v>90</v>
      </c>
      <c r="D10" s="14" t="s">
        <v>18</v>
      </c>
      <c r="E10" s="14" t="s">
        <v>91</v>
      </c>
      <c r="F10" s="15">
        <v>54000</v>
      </c>
    </row>
    <row r="11" spans="2:6">
      <c r="B11" s="14">
        <v>2106</v>
      </c>
      <c r="C11" s="14" t="s">
        <v>92</v>
      </c>
      <c r="D11" s="14" t="s">
        <v>110</v>
      </c>
      <c r="E11" s="14" t="s">
        <v>86</v>
      </c>
      <c r="F11" s="15">
        <v>102500</v>
      </c>
    </row>
    <row r="12" spans="2:6">
      <c r="B12" s="14">
        <v>2208</v>
      </c>
      <c r="C12" s="14" t="s">
        <v>93</v>
      </c>
      <c r="D12" s="14" t="s">
        <v>12</v>
      </c>
      <c r="E12" s="14" t="s">
        <v>86</v>
      </c>
      <c r="F12" s="15">
        <v>56520</v>
      </c>
    </row>
    <row r="13" spans="2:6">
      <c r="B13" s="14">
        <v>3321</v>
      </c>
      <c r="C13" s="14" t="s">
        <v>111</v>
      </c>
      <c r="D13" s="14" t="s">
        <v>18</v>
      </c>
      <c r="E13" s="14" t="s">
        <v>84</v>
      </c>
      <c r="F13" s="15">
        <v>58000</v>
      </c>
    </row>
    <row r="14" spans="2:6">
      <c r="B14" s="14">
        <v>3321</v>
      </c>
      <c r="C14" s="14" t="s">
        <v>111</v>
      </c>
      <c r="D14" s="14" t="s">
        <v>18</v>
      </c>
      <c r="E14" s="14" t="s">
        <v>84</v>
      </c>
      <c r="F14" s="15">
        <v>58000</v>
      </c>
    </row>
    <row r="15" spans="2:6">
      <c r="B15" s="14">
        <v>1003</v>
      </c>
      <c r="C15" s="14" t="s">
        <v>94</v>
      </c>
      <c r="D15" s="14" t="s">
        <v>95</v>
      </c>
      <c r="E15" s="14" t="s">
        <v>96</v>
      </c>
      <c r="F15" s="15">
        <v>56800</v>
      </c>
    </row>
    <row r="16" spans="2:6">
      <c r="B16" s="14">
        <v>3424</v>
      </c>
      <c r="C16" s="14" t="s">
        <v>97</v>
      </c>
      <c r="D16" s="14" t="s">
        <v>112</v>
      </c>
      <c r="E16" s="14" t="s">
        <v>91</v>
      </c>
      <c r="F16" s="15">
        <v>85110</v>
      </c>
    </row>
    <row r="17" spans="2:6">
      <c r="B17" s="14">
        <v>2107</v>
      </c>
      <c r="C17" s="14" t="s">
        <v>98</v>
      </c>
      <c r="D17" s="14" t="s">
        <v>18</v>
      </c>
      <c r="E17" s="14" t="s">
        <v>86</v>
      </c>
      <c r="F17" s="15">
        <v>62500</v>
      </c>
    </row>
    <row r="18" spans="2:6">
      <c r="B18" s="14">
        <v>2107</v>
      </c>
      <c r="C18" s="14" t="s">
        <v>98</v>
      </c>
      <c r="D18" s="14" t="s">
        <v>18</v>
      </c>
      <c r="E18" s="14" t="s">
        <v>86</v>
      </c>
      <c r="F18" s="15">
        <v>62500</v>
      </c>
    </row>
    <row r="19" spans="2:6">
      <c r="B19" s="14">
        <v>3112</v>
      </c>
      <c r="C19" s="14" t="s">
        <v>99</v>
      </c>
      <c r="D19" s="14" t="s">
        <v>12</v>
      </c>
      <c r="E19" s="14" t="s">
        <v>88</v>
      </c>
      <c r="F19" s="15">
        <v>95620</v>
      </c>
    </row>
    <row r="20" spans="2:6">
      <c r="B20" s="14">
        <v>3323</v>
      </c>
      <c r="C20" s="14" t="s">
        <v>100</v>
      </c>
      <c r="D20" s="14" t="s">
        <v>18</v>
      </c>
      <c r="E20" s="14" t="s">
        <v>84</v>
      </c>
      <c r="F20" s="15">
        <v>46200</v>
      </c>
    </row>
    <row r="21" spans="2:6">
      <c r="B21" s="14">
        <v>2209</v>
      </c>
      <c r="C21" s="14" t="s">
        <v>101</v>
      </c>
      <c r="D21" s="14" t="s">
        <v>18</v>
      </c>
      <c r="E21" s="14" t="s">
        <v>86</v>
      </c>
      <c r="F21" s="15">
        <v>46330</v>
      </c>
    </row>
    <row r="22" spans="2:6">
      <c r="B22" s="14">
        <v>4029</v>
      </c>
      <c r="C22" s="14" t="s">
        <v>102</v>
      </c>
      <c r="D22" s="14" t="s">
        <v>112</v>
      </c>
      <c r="E22" s="14" t="s">
        <v>103</v>
      </c>
      <c r="F22" s="15">
        <v>72533</v>
      </c>
    </row>
    <row r="23" spans="2:6">
      <c r="B23" s="14">
        <v>3217</v>
      </c>
      <c r="C23" s="14" t="s">
        <v>104</v>
      </c>
      <c r="D23" s="14" t="s">
        <v>18</v>
      </c>
      <c r="E23" s="14" t="s">
        <v>105</v>
      </c>
      <c r="F23" s="15">
        <v>32560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B1:G9"/>
  <sheetViews>
    <sheetView workbookViewId="0"/>
  </sheetViews>
  <sheetFormatPr defaultRowHeight="17.399999999999999"/>
  <cols>
    <col min="1" max="1" width="2" customWidth="1"/>
  </cols>
  <sheetData>
    <row r="1" spans="2:7">
      <c r="B1" s="26" t="s">
        <v>113</v>
      </c>
      <c r="C1" s="26"/>
      <c r="D1" s="26"/>
      <c r="E1" s="26"/>
      <c r="F1" s="26"/>
      <c r="G1" s="26"/>
    </row>
    <row r="3" spans="2:7">
      <c r="B3" s="17" t="s">
        <v>114</v>
      </c>
      <c r="C3" s="17" t="s">
        <v>81</v>
      </c>
      <c r="D3" s="17" t="s">
        <v>115</v>
      </c>
      <c r="E3" s="17" t="s">
        <v>116</v>
      </c>
      <c r="F3" s="17" t="s">
        <v>117</v>
      </c>
      <c r="G3" s="17" t="s">
        <v>118</v>
      </c>
    </row>
    <row r="4" spans="2:7">
      <c r="B4" s="18">
        <v>233001</v>
      </c>
      <c r="C4" s="19" t="s">
        <v>119</v>
      </c>
      <c r="D4" s="19" t="s">
        <v>120</v>
      </c>
      <c r="E4" s="19">
        <v>60</v>
      </c>
      <c r="F4" s="19">
        <v>60</v>
      </c>
      <c r="G4" s="19">
        <v>90</v>
      </c>
    </row>
    <row r="5" spans="2:7">
      <c r="B5" s="18">
        <v>233003</v>
      </c>
      <c r="C5" s="19" t="s">
        <v>121</v>
      </c>
      <c r="D5" s="19" t="s">
        <v>120</v>
      </c>
      <c r="E5" s="19">
        <v>50</v>
      </c>
      <c r="F5" s="19">
        <v>70</v>
      </c>
      <c r="G5" s="19">
        <v>90</v>
      </c>
    </row>
    <row r="6" spans="2:7">
      <c r="B6" s="18">
        <v>203030</v>
      </c>
      <c r="C6" s="19" t="s">
        <v>122</v>
      </c>
      <c r="D6" s="19" t="s">
        <v>120</v>
      </c>
      <c r="E6" s="19">
        <v>60</v>
      </c>
      <c r="F6" s="19">
        <v>100</v>
      </c>
      <c r="G6" s="19">
        <v>100</v>
      </c>
    </row>
    <row r="7" spans="2:7">
      <c r="B7" s="18">
        <v>203014</v>
      </c>
      <c r="C7" s="19" t="s">
        <v>123</v>
      </c>
      <c r="D7" s="19" t="s">
        <v>120</v>
      </c>
      <c r="E7" s="19">
        <v>90</v>
      </c>
      <c r="F7" s="19">
        <v>90</v>
      </c>
      <c r="G7" s="19">
        <v>80</v>
      </c>
    </row>
    <row r="8" spans="2:7">
      <c r="B8" s="18">
        <v>202020</v>
      </c>
      <c r="C8" s="19" t="s">
        <v>124</v>
      </c>
      <c r="D8" s="19" t="s">
        <v>125</v>
      </c>
      <c r="E8" s="19">
        <v>90</v>
      </c>
      <c r="F8" s="19">
        <v>50</v>
      </c>
      <c r="G8" s="19">
        <v>100</v>
      </c>
    </row>
    <row r="9" spans="2:7">
      <c r="B9" s="18">
        <v>212030</v>
      </c>
      <c r="C9" s="19" t="s">
        <v>126</v>
      </c>
      <c r="D9" s="19" t="s">
        <v>125</v>
      </c>
      <c r="E9" s="19">
        <v>40</v>
      </c>
      <c r="F9" s="19">
        <v>80</v>
      </c>
      <c r="G9" s="19">
        <v>80</v>
      </c>
    </row>
  </sheetData>
  <mergeCells count="1">
    <mergeCell ref="B1:G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I11"/>
  <sheetViews>
    <sheetView workbookViewId="0">
      <selection sqref="A1:I1"/>
    </sheetView>
  </sheetViews>
  <sheetFormatPr defaultRowHeight="17.399999999999999"/>
  <cols>
    <col min="2" max="3" width="5.19921875" bestFit="1" customWidth="1"/>
    <col min="9" max="9" width="13.09765625" bestFit="1" customWidth="1"/>
  </cols>
  <sheetData>
    <row r="1" spans="1:9" ht="25.2">
      <c r="A1" s="27" t="s">
        <v>127</v>
      </c>
      <c r="B1" s="27"/>
      <c r="C1" s="27"/>
      <c r="D1" s="27"/>
      <c r="E1" s="27"/>
      <c r="F1" s="27"/>
      <c r="G1" s="27"/>
      <c r="H1" s="27"/>
      <c r="I1" s="27"/>
    </row>
    <row r="2" spans="1:9">
      <c r="A2" s="1" t="s">
        <v>2</v>
      </c>
      <c r="B2" s="1" t="s">
        <v>128</v>
      </c>
      <c r="C2" s="1" t="s">
        <v>3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</row>
    <row r="3" spans="1:9">
      <c r="A3" s="1" t="s">
        <v>135</v>
      </c>
      <c r="B3" s="1" t="s">
        <v>136</v>
      </c>
      <c r="C3" s="1" t="s">
        <v>10</v>
      </c>
      <c r="D3" s="1">
        <v>20</v>
      </c>
      <c r="E3" s="2">
        <v>4600</v>
      </c>
      <c r="F3" s="1">
        <v>200</v>
      </c>
      <c r="G3" s="3">
        <v>4800</v>
      </c>
      <c r="H3" s="1" t="s">
        <v>137</v>
      </c>
      <c r="I3" s="1">
        <v>1</v>
      </c>
    </row>
    <row r="4" spans="1:9">
      <c r="A4" s="1" t="s">
        <v>138</v>
      </c>
      <c r="B4" s="1" t="s">
        <v>139</v>
      </c>
      <c r="C4" s="1" t="s">
        <v>15</v>
      </c>
      <c r="D4" s="1">
        <v>17</v>
      </c>
      <c r="E4" s="2">
        <v>3400</v>
      </c>
      <c r="F4" s="1">
        <v>170</v>
      </c>
      <c r="G4" s="3">
        <v>3570</v>
      </c>
      <c r="H4" s="1" t="s">
        <v>140</v>
      </c>
      <c r="I4" s="1">
        <v>2</v>
      </c>
    </row>
    <row r="5" spans="1:9">
      <c r="A5" s="1" t="s">
        <v>141</v>
      </c>
      <c r="B5" s="1" t="s">
        <v>142</v>
      </c>
      <c r="C5" s="1" t="s">
        <v>18</v>
      </c>
      <c r="D5" s="1">
        <v>4</v>
      </c>
      <c r="E5" s="2">
        <v>800</v>
      </c>
      <c r="F5" s="1">
        <v>40</v>
      </c>
      <c r="G5" s="3">
        <v>840</v>
      </c>
      <c r="H5" s="1" t="s">
        <v>143</v>
      </c>
      <c r="I5" s="1">
        <v>3</v>
      </c>
    </row>
    <row r="6" spans="1:9">
      <c r="A6" s="1" t="s">
        <v>144</v>
      </c>
      <c r="B6" s="1" t="s">
        <v>136</v>
      </c>
      <c r="C6" s="1" t="s">
        <v>18</v>
      </c>
      <c r="D6" s="1">
        <v>2</v>
      </c>
      <c r="E6" s="2">
        <v>400</v>
      </c>
      <c r="F6" s="1">
        <v>20</v>
      </c>
      <c r="G6" s="3">
        <v>420</v>
      </c>
      <c r="H6" s="1" t="s">
        <v>145</v>
      </c>
      <c r="I6" s="1">
        <v>3</v>
      </c>
    </row>
    <row r="7" spans="1:9">
      <c r="A7" s="1" t="s">
        <v>146</v>
      </c>
      <c r="B7" s="1" t="s">
        <v>139</v>
      </c>
      <c r="C7" s="1" t="s">
        <v>10</v>
      </c>
      <c r="D7" s="1">
        <v>20</v>
      </c>
      <c r="E7" s="2">
        <v>4000</v>
      </c>
      <c r="F7" s="1">
        <v>200</v>
      </c>
      <c r="G7" s="3">
        <v>4200</v>
      </c>
      <c r="H7" s="1" t="s">
        <v>147</v>
      </c>
      <c r="I7" s="1">
        <v>1</v>
      </c>
    </row>
    <row r="8" spans="1:9">
      <c r="A8" s="1" t="s">
        <v>148</v>
      </c>
      <c r="B8" s="1" t="s">
        <v>142</v>
      </c>
      <c r="C8" s="1" t="s">
        <v>15</v>
      </c>
      <c r="D8" s="1">
        <v>17</v>
      </c>
      <c r="E8" s="2">
        <v>3400</v>
      </c>
      <c r="F8" s="1">
        <v>170</v>
      </c>
      <c r="G8" s="3">
        <v>3570</v>
      </c>
      <c r="H8" s="1" t="s">
        <v>149</v>
      </c>
      <c r="I8" s="1">
        <v>2</v>
      </c>
    </row>
    <row r="9" spans="1:9">
      <c r="A9" s="1" t="s">
        <v>150</v>
      </c>
      <c r="B9" s="1" t="s">
        <v>136</v>
      </c>
      <c r="C9" s="1" t="s">
        <v>18</v>
      </c>
      <c r="D9" s="1">
        <v>4</v>
      </c>
      <c r="E9" s="2">
        <v>800</v>
      </c>
      <c r="F9" s="1">
        <v>40</v>
      </c>
      <c r="G9" s="3">
        <v>840</v>
      </c>
      <c r="H9" s="1" t="s">
        <v>151</v>
      </c>
      <c r="I9" s="1">
        <v>3</v>
      </c>
    </row>
    <row r="10" spans="1:9">
      <c r="A10" s="1" t="s">
        <v>152</v>
      </c>
      <c r="B10" s="1" t="s">
        <v>139</v>
      </c>
      <c r="C10" s="1" t="s">
        <v>18</v>
      </c>
      <c r="D10" s="1">
        <v>2</v>
      </c>
      <c r="E10" s="2">
        <v>400</v>
      </c>
      <c r="F10" s="1">
        <v>20</v>
      </c>
      <c r="G10" s="3">
        <v>420</v>
      </c>
      <c r="H10" s="1" t="s">
        <v>153</v>
      </c>
      <c r="I10" s="1">
        <v>3</v>
      </c>
    </row>
    <row r="11" spans="1:9">
      <c r="A11" s="1" t="s">
        <v>154</v>
      </c>
      <c r="B11" s="1" t="s">
        <v>142</v>
      </c>
      <c r="C11" s="1" t="s">
        <v>18</v>
      </c>
      <c r="D11" s="1">
        <v>5</v>
      </c>
      <c r="E11" s="2">
        <v>1000</v>
      </c>
      <c r="F11" s="1">
        <v>50</v>
      </c>
      <c r="G11" s="3">
        <v>1050</v>
      </c>
      <c r="H11" s="1" t="s">
        <v>155</v>
      </c>
      <c r="I11" s="1">
        <v>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K8"/>
  <sheetViews>
    <sheetView workbookViewId="0"/>
  </sheetViews>
  <sheetFormatPr defaultRowHeight="17.399999999999999"/>
  <cols>
    <col min="1" max="1" width="13.19921875" customWidth="1"/>
  </cols>
  <sheetData>
    <row r="1" spans="1:11" ht="24">
      <c r="A1" s="20" t="s">
        <v>156</v>
      </c>
    </row>
    <row r="3" spans="1:11">
      <c r="A3" s="16" t="s">
        <v>157</v>
      </c>
      <c r="B3" s="16" t="s">
        <v>158</v>
      </c>
      <c r="C3" s="16" t="s">
        <v>159</v>
      </c>
      <c r="D3" s="16" t="s">
        <v>160</v>
      </c>
      <c r="E3" s="16" t="s">
        <v>161</v>
      </c>
      <c r="F3" s="16" t="s">
        <v>162</v>
      </c>
      <c r="J3" s="16" t="s">
        <v>158</v>
      </c>
      <c r="K3" s="16" t="s">
        <v>47</v>
      </c>
    </row>
    <row r="4" spans="1:11">
      <c r="A4" s="21">
        <v>45299</v>
      </c>
      <c r="B4" t="s">
        <v>163</v>
      </c>
      <c r="C4">
        <v>30</v>
      </c>
      <c r="D4">
        <v>2000</v>
      </c>
      <c r="E4" s="22">
        <v>60000</v>
      </c>
      <c r="F4">
        <v>6000</v>
      </c>
      <c r="J4" t="s">
        <v>164</v>
      </c>
      <c r="K4">
        <v>1500</v>
      </c>
    </row>
    <row r="5" spans="1:11">
      <c r="A5" s="21">
        <v>45299</v>
      </c>
      <c r="B5" t="s">
        <v>165</v>
      </c>
      <c r="C5">
        <v>20</v>
      </c>
      <c r="D5">
        <v>1000</v>
      </c>
      <c r="E5" s="22">
        <v>20000</v>
      </c>
      <c r="F5">
        <v>0</v>
      </c>
      <c r="J5" t="s">
        <v>166</v>
      </c>
      <c r="K5">
        <v>1200</v>
      </c>
    </row>
    <row r="6" spans="1:11">
      <c r="A6" s="21">
        <v>45299</v>
      </c>
      <c r="B6" t="s">
        <v>167</v>
      </c>
      <c r="C6">
        <v>10</v>
      </c>
      <c r="D6">
        <v>800</v>
      </c>
      <c r="E6" s="22">
        <v>8000</v>
      </c>
      <c r="F6">
        <v>0</v>
      </c>
      <c r="J6" t="s">
        <v>163</v>
      </c>
      <c r="K6">
        <v>2000</v>
      </c>
    </row>
    <row r="7" spans="1:11">
      <c r="A7" s="21"/>
      <c r="E7" s="22"/>
      <c r="J7" t="s">
        <v>165</v>
      </c>
      <c r="K7">
        <v>1000</v>
      </c>
    </row>
    <row r="8" spans="1:11">
      <c r="J8" t="s">
        <v>167</v>
      </c>
      <c r="K8">
        <v>800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레코드판매량">
          <controlPr defaultSize="0" autoLine="0" r:id="rId5">
            <anchor moveWithCells="1">
              <from>
                <xdr:col>6</xdr:col>
                <xdr:colOff>525780</xdr:colOff>
                <xdr:row>0</xdr:row>
                <xdr:rowOff>220980</xdr:rowOff>
              </from>
              <to>
                <xdr:col>8</xdr:col>
                <xdr:colOff>411480</xdr:colOff>
                <xdr:row>2</xdr:row>
                <xdr:rowOff>99060</xdr:rowOff>
              </to>
            </anchor>
          </controlPr>
        </control>
      </mc:Choice>
      <mc:Fallback>
        <control shapeId="2049" r:id="rId4" name="cmd레코드판매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전지현</cp:lastModifiedBy>
  <dcterms:created xsi:type="dcterms:W3CDTF">2023-05-11T11:47:16Z</dcterms:created>
  <dcterms:modified xsi:type="dcterms:W3CDTF">2024-11-09T12:45:11Z</dcterms:modified>
</cp:coreProperties>
</file>