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현주\Desktop\2025_총정리_컴활1급실기_학습자료_240919 update\2025 총정리_컴활1급실기_정답수정\길벗컴활1급총정리\엑셀\모의\"/>
    </mc:Choice>
  </mc:AlternateContent>
  <xr:revisionPtr revIDLastSave="0" documentId="13_ncr:1_{F9168E30-7650-47F3-9A47-FE1358517E3E}" xr6:coauthVersionLast="47" xr6:coauthVersionMax="47" xr10:uidLastSave="{00000000-0000-0000-0000-000000000000}"/>
  <bookViews>
    <workbookView xWindow="5016" yWindow="264" windowWidth="17124" windowHeight="12360" firstSheet="2" activeTab="3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AND" hidden="1" xlm="1">#NAME?</definedName>
    <definedName name="_xleta.YEAR" hidden="1" xlm="1">#NAME?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2" l="1" a="1"/>
  <c r="O10" i="2" s="1"/>
  <c r="O11" i="2" a="1"/>
  <c r="O11" i="2" s="1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 s="1"/>
  <c r="I5" i="2" a="1"/>
  <c r="I5" i="2" s="1"/>
  <c r="I6" i="2" a="1"/>
  <c r="I6" i="2" s="1"/>
  <c r="I7" i="2" a="1"/>
  <c r="I7" i="2"/>
  <c r="I8" i="2" a="1"/>
  <c r="I8" i="2" s="1"/>
  <c r="I9" i="2" a="1"/>
  <c r="I9" i="2" s="1"/>
  <c r="I10" i="2" a="1"/>
  <c r="I10" i="2" s="1"/>
  <c r="I11" i="2" a="1"/>
  <c r="I11" i="2"/>
  <c r="I12" i="2" a="1"/>
  <c r="I12" i="2" s="1"/>
  <c r="I13" i="2" a="1"/>
  <c r="I13" i="2" s="1"/>
  <c r="I14" i="2" a="1"/>
  <c r="I14" i="2" s="1"/>
  <c r="I15" i="2" a="1"/>
  <c r="I15" i="2"/>
  <c r="I16" i="2" a="1"/>
  <c r="I16" i="2" s="1"/>
  <c r="I17" i="2" a="1"/>
  <c r="I17" i="2" s="1"/>
  <c r="I18" i="2" a="1"/>
  <c r="I18" i="2" s="1"/>
  <c r="I19" i="2" a="1"/>
  <c r="I19" i="2"/>
  <c r="I20" i="2" a="1"/>
  <c r="I20" i="2" s="1"/>
  <c r="I21" i="2" a="1"/>
  <c r="I21" i="2" s="1"/>
  <c r="I22" i="2" a="1"/>
  <c r="I22" i="2" s="1"/>
  <c r="I23" i="2" a="1"/>
  <c r="I23" i="2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" i="2" a="1"/>
  <c r="I3" i="2" s="1"/>
  <c r="G17" i="4"/>
  <c r="G13" i="4"/>
  <c r="G7" i="4"/>
  <c r="G19" i="4" s="1"/>
  <c r="G18" i="4"/>
  <c r="G14" i="4"/>
  <c r="G8" i="4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4" i="2" a="1"/>
  <c r="K24" i="2" a="1"/>
  <c r="K9" i="2" a="1"/>
  <c r="K21" i="2" a="1"/>
  <c r="K29" i="2" a="1"/>
  <c r="K5" i="2" a="1"/>
  <c r="K10" i="2" a="1"/>
  <c r="K14" i="2" a="1"/>
  <c r="K18" i="2" a="1"/>
  <c r="K22" i="2" a="1"/>
  <c r="K26" i="2" a="1"/>
  <c r="K30" i="2" a="1"/>
  <c r="K11" i="2" a="1"/>
  <c r="K19" i="2" a="1"/>
  <c r="K27" i="2" a="1"/>
  <c r="K6" i="2" a="1"/>
  <c r="K15" i="2" a="1"/>
  <c r="K23" i="2" a="1"/>
  <c r="K7" i="2" a="1"/>
  <c r="K8" i="2" a="1"/>
  <c r="K12" i="2" a="1"/>
  <c r="K16" i="2" a="1"/>
  <c r="K20" i="2" a="1"/>
  <c r="K28" i="2" a="1"/>
  <c r="K13" i="2" a="1"/>
  <c r="K17" i="2" a="1"/>
  <c r="K25" i="2" a="1"/>
  <c r="K3" i="2" a="1"/>
  <c r="K25" i="2" l="1"/>
  <c r="K17" i="2"/>
  <c r="K13" i="2"/>
  <c r="K28" i="2"/>
  <c r="K20" i="2"/>
  <c r="K16" i="2"/>
  <c r="K12" i="2"/>
  <c r="K8" i="2"/>
  <c r="K7" i="2"/>
  <c r="K23" i="2"/>
  <c r="K15" i="2"/>
  <c r="K6" i="2"/>
  <c r="K27" i="2"/>
  <c r="K19" i="2"/>
  <c r="K11" i="2"/>
  <c r="K30" i="2"/>
  <c r="K26" i="2"/>
  <c r="K22" i="2"/>
  <c r="K18" i="2"/>
  <c r="K14" i="2"/>
  <c r="K10" i="2"/>
  <c r="K5" i="2"/>
  <c r="K29" i="2"/>
  <c r="K21" i="2"/>
  <c r="K9" i="2"/>
  <c r="K24" i="2"/>
  <c r="K4" i="2"/>
  <c r="K3" i="2"/>
  <c r="G20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E6B6DC-6632-4D55-92AE-8371BEC0D62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58C676C-5009-48BD-9FF8-A935E26B6205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현주\Desktop\2025_총정리_컴활1급실기_학습자료_240919 update\2025 총정리_컴활1급실기_정답수정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<sst xmlns="http://schemas.openxmlformats.org/spreadsheetml/2006/main" count="397" uniqueCount="163">
  <si>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</si>
  <si>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</si>
  <si>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</si>
  <si>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</si>
  <si>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</si>
  <si>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</si>
  <si>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</si>
  <si>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</si>
  <si>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</si>
  <si>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</si>
  <si>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</si>
  <si>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</si>
  <si>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</si>
  <si>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</si>
  <si>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</si>
  <si>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</si>
  <si>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</si>
  <si>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</si>
  <si>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</si>
  <si>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</si>
  <si>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</si>
  <si>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</si>
  <si>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</si>
  <si>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</si>
  <si>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</si>
  <si>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</si>
  <si>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</si>
  <si>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</si>
  <si>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</si>
  <si>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</si>
  <si>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</si>
  <si>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</si>
  <si>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</si>
  <si>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</si>
  <si>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</si>
  <si>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</si>
  <si>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</si>
  <si>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</si>
  <si>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</si>
  <si>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</si>
  <si>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</si>
  <si>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</si>
  <si>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</si>
  <si>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</si>
  <si>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</si>
  <si>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</si>
  <si>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</si>
  <si>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</si>
  <si>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</si>
  <si>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</si>
  <si>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</si>
  <si>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</si>
  <si>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</si>
  <si>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</si>
  <si>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</si>
  <si>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</si>
  <si>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</si>
  <si>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</si>
  <si>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</si>
  <si>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</si>
  <si>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</si>
  <si>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</si>
  <si>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</si>
  <si>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</si>
  <si>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</si>
  <si>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</si>
  <si>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</si>
  <si>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</si>
  <si>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</si>
  <si>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</si>
  <si>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</si>
  <si>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</si>
  <si>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</si>
  <si>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</si>
  <si>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</si>
  <si>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</si>
  <si>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</si>
  <si>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</si>
  <si>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</si>
  <si>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</si>
  <si>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</si>
  <si>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</si>
  <si>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</si>
  <si>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</si>
  <si>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</si>
  <si>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</si>
  <si>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</si>
  <si>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</si>
  <si>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</si>
  <si>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</si>
  <si>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</si>
  <si>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</si>
  <si>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</si>
  <si>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</si>
  <si>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</si>
  <si>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</si>
  <si>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</si>
  <si>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</si>
  <si>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</si>
  <si>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</si>
  <si>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</si>
  <si>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</si>
  <si>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</si>
  <si>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</si>
  <si>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</si>
  <si>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</si>
  <si>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</si>
  <si>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</si>
  <si>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</si>
  <si>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</si>
  <si>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</si>
  <si>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</si>
  <si>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</si>
  <si>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</si>
  <si>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</si>
  <si>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</si>
  <si>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</si>
  <si>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</si>
  <si>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</si>
  <si>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</si>
  <si>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</si>
  <si>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</si>
  <si>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</si>
  <si>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</si>
  <si>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</si>
  <si>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</si>
  <si>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</si>
  <si>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</si>
  <si>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</si>
  <si>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</si>
  <si>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</si>
  <si>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</si>
  <si>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</si>
  <si>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</si>
  <si>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</si>
  <si>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</si>
  <si>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</si>
  <si>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</si>
  <si>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</si>
  <si>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</si>
  <si>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</si>
  <si>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</si>
  <si>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</si>
  <si>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</si>
  <si>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대표자</t>
    <phoneticPr fontId="1" type="noConversion"/>
  </si>
  <si>
    <t>주민번호</t>
    <phoneticPr fontId="1" type="noConversion"/>
  </si>
  <si>
    <t>대출일</t>
    <phoneticPr fontId="1" type="noConversion"/>
  </si>
  <si>
    <t>가능</t>
  </si>
  <si>
    <t>보류</t>
  </si>
  <si>
    <t>불가능</t>
  </si>
  <si>
    <t>전체 최대값: 대출금액</t>
  </si>
  <si>
    <t>최대값: 대출금액</t>
  </si>
  <si>
    <t>전체 평균: 연이율</t>
  </si>
  <si>
    <t>평균: 연이율</t>
  </si>
  <si>
    <t>값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</si>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</sst>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6" fontId="0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73-469C-B8AC-61651C267E75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5578431"/>
        <c:axId val="1835580351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1835580351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5578431"/>
        <c:crosses val="max"/>
        <c:crossBetween val="between"/>
        <c:majorUnit val="0.2"/>
      </c:valAx>
      <c:catAx>
        <c:axId val="1835578431"/>
        <c:scaling>
          <c:orientation val="minMax"/>
        </c:scaling>
        <c:delete val="1"/>
        <c:axPos val="b"/>
        <c:majorTickMark val="out"/>
        <c:minorTickMark val="none"/>
        <c:tickLblPos val="nextTo"/>
        <c:crossAx val="1835580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2206433-69A9-58F9-01B6-7617B226A3A8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C642B81-1C5B-4790-85BF-7C87749E7ECB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822960</xdr:colOff>
          <xdr:row>2</xdr:row>
          <xdr:rowOff>38100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현주" refreshedDate="45586.463901041665" backgroundQuery="1" createdVersion="8" refreshedVersion="8" minRefreshableVersion="3" recordCount="0" supportSubquery="1" supportAdvancedDrill="1" xr:uid="{09C97891-C913-4A0A-9D6A-C45F9A4E773B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5327EB-2BD7-46A7-A1C7-2FCE50232CA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1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topLeftCell="A13" workbookViewId="0">
      <selection activeCell="K10" sqref="K10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6.796875" bestFit="1" customWidth="1"/>
    <col min="11" max="11" width="14.19921875" bestFit="1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19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t="s">
        <v>144</v>
      </c>
      <c r="K5" t="s">
        <v>145</v>
      </c>
      <c r="L5" t="s">
        <v>146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OR(LARGE($G$3:$G$30,3)&lt;=$G3,SMALL($G$3:$G$30,3)&gt;=$G3)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O10" sqref="O10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7" t="s">
        <v>69</v>
      </c>
      <c r="C1" s="27"/>
      <c r="D1" s="27"/>
      <c r="E1" s="27"/>
      <c r="F1" s="27"/>
      <c r="G1" s="27"/>
      <c r="H1" s="27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K3" sqref="K3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_xlfn.IFS(AND((G3/C3)&lt;=0.5,YEAR(F3)-YEAR($K$1)&lt;8),"가능",AND((G3/C3)&lt;=0.7,YEAR(F3)-YEAR($K$1)&lt;8),"보류",OR((G3/C3)&gt;0.7,YEAR(F3)-YEAR($K$1)&gt;=8),"불가능")</f>
        <v>보류</v>
      </c>
      <c r="J3" s="26" t="str">
        <f>VLOOKUP(PMT(H3/12,(YEAR(F3)-YEAR(E3))*12,-G3),$M$3:$N$5,2)</f>
        <v>중</v>
      </c>
      <c r="K3" s="1" t="str" cm="1">
        <f t="array" ref="K3"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_xlfn.IFS(AND((G4/C4)&lt;=0.5,YEAR(F4)-YEAR($K$1)&lt;8),"가능",AND((G4/C4)&lt;=0.7,YEAR(F4)-YEAR($K$1)&lt;8),"보류",OR((G4/C4)&gt;0.7,YEAR(F4)-YEAR($K$1)&gt;=8),"불가능")</f>
        <v>불가능</v>
      </c>
      <c r="J4" s="26" t="str">
        <f t="shared" ref="J4:J30" si="0">VLOOKUP(PMT(H4/12,(YEAR(F4)-YEAR(E4))*12,-G4),$M$3:$N$5,2)</f>
        <v>상</v>
      </c>
      <c r="K4" s="1" t="str" cm="1">
        <f t="array" ref="K4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_xlfn.IFS(AND((G5/C5)&lt;=0.5,YEAR(F5)-YEAR($K$1)&lt;8),"가능",AND((G5/C5)&lt;=0.7,YEAR(F5)-YEAR($K$1)&lt;8),"보류",OR((G5/C5)&gt;0.7,YEAR(F5)-YEAR($K$1)&gt;=8),"불가능")</f>
        <v>불가능</v>
      </c>
      <c r="J5" s="26" t="str">
        <f t="shared" si="0"/>
        <v>중</v>
      </c>
      <c r="K5" s="1" t="str" cm="1">
        <f t="array" ref="K5">fn대출안정성(C5,G5)</f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_xlfn.IFS(AND((G6/C6)&lt;=0.5,YEAR(F6)-YEAR($K$1)&lt;8),"가능",AND((G6/C6)&lt;=0.7,YEAR(F6)-YEAR($K$1)&lt;8),"보류",OR((G6/C6)&gt;0.7,YEAR(F6)-YEAR($K$1)&gt;=8),"불가능")</f>
        <v>불가능</v>
      </c>
      <c r="J6" s="26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_xlfn.IFS(AND((G7/C7)&lt;=0.5,YEAR(F7)-YEAR($K$1)&lt;8),"가능",AND((G7/C7)&lt;=0.7,YEAR(F7)-YEAR($K$1)&lt;8),"보류",OR((G7/C7)&gt;0.7,YEAR(F7)-YEAR($K$1)&gt;=8),"불가능")</f>
        <v>보류</v>
      </c>
      <c r="J7" s="26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_xlfn.IFS(AND((G8/C8)&lt;=0.5,YEAR(F8)-YEAR($K$1)&lt;8),"가능",AND((G8/C8)&lt;=0.7,YEAR(F8)-YEAR($K$1)&lt;8),"보류",OR((G8/C8)&gt;0.7,YEAR(F8)-YEAR($K$1)&gt;=8),"불가능")</f>
        <v>불가능</v>
      </c>
      <c r="J8" s="26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_xlfn.IFS(AND((G9/C9)&lt;=0.5,YEAR(F9)-YEAR($K$1)&lt;8),"가능",AND((G9/C9)&lt;=0.7,YEAR(F9)-YEAR($K$1)&lt;8),"보류",OR((G9/C9)&gt;0.7,YEAR(F9)-YEAR($K$1)&gt;=8),"불가능")</f>
        <v>불가능</v>
      </c>
      <c r="J9" s="26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SUM(IF(($D$3:$D$30=$M9),$G$3:$G$30))</f>
        <v>319181000</v>
      </c>
      <c r="O9" s="12">
        <f t="array" ref="O9">_xlfn.RANK.EQ(MAX(IF(($D$3:$D$30=$M9),$C$3:$C$30)),$C$3:$C$30,0)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_xlfn.IFS(AND((G10/C10)&lt;=0.5,YEAR(F10)-YEAR($K$1)&lt;8),"가능",AND((G10/C10)&lt;=0.7,YEAR(F10)-YEAR($K$1)&lt;8),"보류",OR((G10/C10)&gt;0.7,YEAR(F10)-YEAR($K$1)&gt;=8),"불가능")</f>
        <v>가능</v>
      </c>
      <c r="J10" s="26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SUM(IF(($D$3:$D$30=$M10),$G$3:$G$30))</f>
        <v>205861000</v>
      </c>
      <c r="O10" s="12">
        <f t="array" ref="O10">_xlfn.RANK.EQ(MAX(IF(($D$3:$D$30=$M10),$C$3:$C$30)),$C$3:$C$30,0)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_xlfn.IFS(AND((G11/C11)&lt;=0.5,YEAR(F11)-YEAR($K$1)&lt;8),"가능",AND((G11/C11)&lt;=0.7,YEAR(F11)-YEAR($K$1)&lt;8),"보류",OR((G11/C11)&gt;0.7,YEAR(F11)-YEAR($K$1)&gt;=8),"불가능")</f>
        <v>불가능</v>
      </c>
      <c r="J11" s="26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SUM(IF(($D$3:$D$30=$M11),$G$3:$G$30))</f>
        <v>190963000</v>
      </c>
      <c r="O11" s="12">
        <f t="array" ref="O11">_xlfn.RANK.EQ(MAX(IF(($D$3:$D$30=$M11),$C$3:$C$30)),$C$3:$C$30,0)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_xlfn.IFS(AND((G12/C12)&lt;=0.5,YEAR(F12)-YEAR($K$1)&lt;8),"가능",AND((G12/C12)&lt;=0.7,YEAR(F12)-YEAR($K$1)&lt;8),"보류",OR((G12/C12)&gt;0.7,YEAR(F12)-YEAR($K$1)&gt;=8),"불가능")</f>
        <v>가능</v>
      </c>
      <c r="J12" s="26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SUM(IF(($D$3:$D$30=$M12),$G$3:$G$30))</f>
        <v>157216000</v>
      </c>
      <c r="O12" s="12">
        <f t="array" ref="O12">_xlfn.RANK.EQ(MAX(IF(($D$3:$D$30=$M12),$C$3:$C$30)),$C$3:$C$30,0)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_xlfn.IFS(AND((G13/C13)&lt;=0.5,YEAR(F13)-YEAR($K$1)&lt;8),"가능",AND((G13/C13)&lt;=0.7,YEAR(F13)-YEAR($K$1)&lt;8),"보류",OR((G13/C13)&gt;0.7,YEAR(F13)-YEAR($K$1)&gt;=8),"불가능")</f>
        <v>불가능</v>
      </c>
      <c r="J13" s="26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_xlfn.IFS(AND((G14/C14)&lt;=0.5,YEAR(F14)-YEAR($K$1)&lt;8),"가능",AND((G14/C14)&lt;=0.7,YEAR(F14)-YEAR($K$1)&lt;8),"보류",OR((G14/C14)&gt;0.7,YEAR(F14)-YEAR($K$1)&gt;=8),"불가능")</f>
        <v>보류</v>
      </c>
      <c r="J14" s="26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_xlfn.IFS(AND((G15/C15)&lt;=0.5,YEAR(F15)-YEAR($K$1)&lt;8),"가능",AND((G15/C15)&lt;=0.7,YEAR(F15)-YEAR($K$1)&lt;8),"보류",OR((G15/C15)&gt;0.7,YEAR(F15)-YEAR($K$1)&gt;=8),"불가능")</f>
        <v>보류</v>
      </c>
      <c r="J15" s="26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_xlfn.IFS(AND((G16/C16)&lt;=0.5,YEAR(F16)-YEAR($K$1)&lt;8),"가능",AND((G16/C16)&lt;=0.7,YEAR(F16)-YEAR($K$1)&lt;8),"보류",OR((G16/C16)&gt;0.7,YEAR(F16)-YEAR($K$1)&gt;=8),"불가능")</f>
        <v>불가능</v>
      </c>
      <c r="J16" s="26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_xlfn.IFS(AND((G17/C17)&lt;=0.5,YEAR(F17)-YEAR($K$1)&lt;8),"가능",AND((G17/C17)&lt;=0.7,YEAR(F17)-YEAR($K$1)&lt;8),"보류",OR((G17/C17)&gt;0.7,YEAR(F17)-YEAR($K$1)&gt;=8),"불가능")</f>
        <v>보류</v>
      </c>
      <c r="J17" s="26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_xlfn.IFS(AND((G18/C18)&lt;=0.5,YEAR(F18)-YEAR($K$1)&lt;8),"가능",AND((G18/C18)&lt;=0.7,YEAR(F18)-YEAR($K$1)&lt;8),"보류",OR((G18/C18)&gt;0.7,YEAR(F18)-YEAR($K$1)&gt;=8),"불가능")</f>
        <v>불가능</v>
      </c>
      <c r="J18" s="26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_xlfn.IFS(AND((G19/C19)&lt;=0.5,YEAR(F19)-YEAR($K$1)&lt;8),"가능",AND((G19/C19)&lt;=0.7,YEAR(F19)-YEAR($K$1)&lt;8),"보류",OR((G19/C19)&gt;0.7,YEAR(F19)-YEAR($K$1)&gt;=8),"불가능")</f>
        <v>불가능</v>
      </c>
      <c r="J19" s="26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_xlfn.IFS(AND((G20/C20)&lt;=0.5,YEAR(F20)-YEAR($K$1)&lt;8),"가능",AND((G20/C20)&lt;=0.7,YEAR(F20)-YEAR($K$1)&lt;8),"보류",OR((G20/C20)&gt;0.7,YEAR(F20)-YEAR($K$1)&gt;=8),"불가능")</f>
        <v>보류</v>
      </c>
      <c r="J20" s="26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_xlfn.IFS(AND((G21/C21)&lt;=0.5,YEAR(F21)-YEAR($K$1)&lt;8),"가능",AND((G21/C21)&lt;=0.7,YEAR(F21)-YEAR($K$1)&lt;8),"보류",OR((G21/C21)&gt;0.7,YEAR(F21)-YEAR($K$1)&gt;=8),"불가능")</f>
        <v>가능</v>
      </c>
      <c r="J21" s="26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_xlfn.IFS(AND((G22/C22)&lt;=0.5,YEAR(F22)-YEAR($K$1)&lt;8),"가능",AND((G22/C22)&lt;=0.7,YEAR(F22)-YEAR($K$1)&lt;8),"보류",OR((G22/C22)&gt;0.7,YEAR(F22)-YEAR($K$1)&gt;=8),"불가능")</f>
        <v>보류</v>
      </c>
      <c r="J22" s="26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_xlfn.IFS(AND((G23/C23)&lt;=0.5,YEAR(F23)-YEAR($K$1)&lt;8),"가능",AND((G23/C23)&lt;=0.7,YEAR(F23)-YEAR($K$1)&lt;8),"보류",OR((G23/C23)&gt;0.7,YEAR(F23)-YEAR($K$1)&gt;=8),"불가능")</f>
        <v>불가능</v>
      </c>
      <c r="J23" s="26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_xlfn.IFS(AND((G24/C24)&lt;=0.5,YEAR(F24)-YEAR($K$1)&lt;8),"가능",AND((G24/C24)&lt;=0.7,YEAR(F24)-YEAR($K$1)&lt;8),"보류",OR((G24/C24)&gt;0.7,YEAR(F24)-YEAR($K$1)&gt;=8),"불가능")</f>
        <v>불가능</v>
      </c>
      <c r="J24" s="26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_xlfn.IFS(AND((G25/C25)&lt;=0.5,YEAR(F25)-YEAR($K$1)&lt;8),"가능",AND((G25/C25)&lt;=0.7,YEAR(F25)-YEAR($K$1)&lt;8),"보류",OR((G25/C25)&gt;0.7,YEAR(F25)-YEAR($K$1)&gt;=8),"불가능")</f>
        <v>가능</v>
      </c>
      <c r="J25" s="26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_xlfn.IFS(AND((G26/C26)&lt;=0.5,YEAR(F26)-YEAR($K$1)&lt;8),"가능",AND((G26/C26)&lt;=0.7,YEAR(F26)-YEAR($K$1)&lt;8),"보류",OR((G26/C26)&gt;0.7,YEAR(F26)-YEAR($K$1)&gt;=8),"불가능")</f>
        <v>불가능</v>
      </c>
      <c r="J26" s="26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_xlfn.IFS(AND((G27/C27)&lt;=0.5,YEAR(F27)-YEAR($K$1)&lt;8),"가능",AND((G27/C27)&lt;=0.7,YEAR(F27)-YEAR($K$1)&lt;8),"보류",OR((G27/C27)&gt;0.7,YEAR(F27)-YEAR($K$1)&gt;=8),"불가능")</f>
        <v>불가능</v>
      </c>
      <c r="J27" s="26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_xlfn.IFS(AND((G28/C28)&lt;=0.5,YEAR(F28)-YEAR($K$1)&lt;8),"가능",AND((G28/C28)&lt;=0.7,YEAR(F28)-YEAR($K$1)&lt;8),"보류",OR((G28/C28)&gt;0.7,YEAR(F28)-YEAR($K$1)&gt;=8),"불가능")</f>
        <v>가능</v>
      </c>
      <c r="J28" s="26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_xlfn.IFS(AND((G29/C29)&lt;=0.5,YEAR(F29)-YEAR($K$1)&lt;8),"가능",AND((G29/C29)&lt;=0.7,YEAR(F29)-YEAR($K$1)&lt;8),"보류",OR((G29/C29)&gt;0.7,YEAR(F29)-YEAR($K$1)&gt;=8),"불가능")</f>
        <v>가능</v>
      </c>
      <c r="J29" s="26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_xlfn.IFS(AND((G30/C30)&lt;=0.5,YEAR(F30)-YEAR($K$1)&lt;8),"가능",AND((G30/C30)&lt;=0.7,YEAR(F30)-YEAR($K$1)&lt;8),"보류",OR((G30/C30)&gt;0.7,YEAR(F30)-YEAR($K$1)&gt;=8),"불가능")</f>
        <v>가능</v>
      </c>
      <c r="J30" s="26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tabSelected="1" workbookViewId="0">
      <selection activeCell="C17" sqref="C17"/>
    </sheetView>
  </sheetViews>
  <sheetFormatPr defaultRowHeight="17.399999999999999"/>
  <cols>
    <col min="1" max="1" width="3.3984375" customWidth="1"/>
    <col min="2" max="2" width="15.296875" customWidth="1"/>
    <col min="3" max="3" width="15.3984375" bestFit="1" customWidth="1"/>
    <col min="4" max="4" width="14.3984375" bestFit="1" customWidth="1"/>
    <col min="5" max="6" width="12" bestFit="1" customWidth="1"/>
    <col min="7" max="7" width="13.59765625" bestFit="1" customWidth="1"/>
    <col min="8" max="8" width="12.59765625" bestFit="1" customWidth="1"/>
    <col min="9" max="9" width="20.09765625" bestFit="1" customWidth="1"/>
    <col min="10" max="10" width="16.19921875" bestFit="1" customWidth="1"/>
  </cols>
  <sheetData>
    <row r="2" spans="2:6">
      <c r="D2" s="20" t="s">
        <v>95</v>
      </c>
    </row>
    <row r="3" spans="2:6">
      <c r="B3" s="20" t="s">
        <v>3</v>
      </c>
      <c r="C3" s="20" t="s">
        <v>154</v>
      </c>
      <c r="D3" t="s">
        <v>147</v>
      </c>
      <c r="E3" t="s">
        <v>148</v>
      </c>
      <c r="F3" t="s">
        <v>149</v>
      </c>
    </row>
    <row r="4" spans="2:6">
      <c r="B4" t="s">
        <v>13</v>
      </c>
      <c r="C4" t="s">
        <v>151</v>
      </c>
      <c r="D4" s="22">
        <v>18080000</v>
      </c>
      <c r="E4" s="22">
        <v>38913000</v>
      </c>
      <c r="F4" s="22">
        <v>42420000</v>
      </c>
    </row>
    <row r="5" spans="2:6">
      <c r="C5" t="s">
        <v>153</v>
      </c>
      <c r="D5" s="21">
        <v>1.7999999999999999E-2</v>
      </c>
      <c r="E5" s="21">
        <v>4.3999999999999997E-2</v>
      </c>
      <c r="F5" s="21">
        <v>3.2600000000000004E-2</v>
      </c>
    </row>
    <row r="6" spans="2:6">
      <c r="B6" t="s">
        <v>17</v>
      </c>
      <c r="C6" t="s">
        <v>151</v>
      </c>
      <c r="D6" s="22">
        <v>24804000</v>
      </c>
      <c r="E6" s="22">
        <v>43095000</v>
      </c>
      <c r="F6" s="22">
        <v>50150000</v>
      </c>
    </row>
    <row r="7" spans="2:6">
      <c r="C7" t="s">
        <v>153</v>
      </c>
      <c r="D7" s="21">
        <v>1.2E-2</v>
      </c>
      <c r="E7" s="21">
        <v>2.8999999999999998E-2</v>
      </c>
      <c r="F7" s="21">
        <v>3.5499999999999997E-2</v>
      </c>
    </row>
    <row r="8" spans="2:6">
      <c r="B8" t="s">
        <v>10</v>
      </c>
      <c r="C8" t="s">
        <v>151</v>
      </c>
      <c r="D8" s="22">
        <v>28204000</v>
      </c>
      <c r="E8" s="22">
        <v>32595000</v>
      </c>
      <c r="F8" s="22">
        <v>46931000</v>
      </c>
    </row>
    <row r="9" spans="2:6">
      <c r="C9" t="s">
        <v>153</v>
      </c>
      <c r="D9" s="21">
        <v>3.2333333333333332E-2</v>
      </c>
      <c r="E9" s="21">
        <v>2.7E-2</v>
      </c>
      <c r="F9" s="21">
        <v>2.5999999999999999E-2</v>
      </c>
    </row>
    <row r="10" spans="2:6">
      <c r="B10" t="s">
        <v>22</v>
      </c>
      <c r="C10" t="s">
        <v>151</v>
      </c>
      <c r="D10" s="22">
        <v>37395000</v>
      </c>
      <c r="E10" s="22">
        <v>8262000</v>
      </c>
      <c r="F10" s="22">
        <v>61440000</v>
      </c>
    </row>
    <row r="11" spans="2:6">
      <c r="C11" t="s">
        <v>153</v>
      </c>
      <c r="D11" s="21">
        <v>2.9000000000000001E-2</v>
      </c>
      <c r="E11" s="21">
        <v>2.9000000000000001E-2</v>
      </c>
      <c r="F11" s="21">
        <v>3.1333333333333331E-2</v>
      </c>
    </row>
    <row r="12" spans="2:6">
      <c r="B12" t="s">
        <v>150</v>
      </c>
      <c r="D12" s="22">
        <v>37395000</v>
      </c>
      <c r="E12" s="22">
        <v>43095000</v>
      </c>
      <c r="F12" s="22">
        <v>61440000</v>
      </c>
    </row>
    <row r="13" spans="2:6">
      <c r="B13" t="s">
        <v>152</v>
      </c>
      <c r="D13" s="21">
        <v>2.642857142857143E-2</v>
      </c>
      <c r="E13" s="21">
        <v>3.0571428571428572E-2</v>
      </c>
      <c r="F13" s="21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L7" sqref="L7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3">
        <v>3000000</v>
      </c>
      <c r="E3" s="23">
        <v>750000</v>
      </c>
      <c r="F3" s="23">
        <v>1500000</v>
      </c>
      <c r="G3" s="23">
        <v>4410000</v>
      </c>
    </row>
    <row r="4" spans="1:7" outlineLevel="3">
      <c r="A4" t="s">
        <v>82</v>
      </c>
      <c r="B4" t="s">
        <v>78</v>
      </c>
      <c r="C4" t="s">
        <v>81</v>
      </c>
      <c r="D4" s="23">
        <v>2500000</v>
      </c>
      <c r="E4" s="23">
        <v>650000</v>
      </c>
      <c r="F4" s="23">
        <v>1250000</v>
      </c>
      <c r="G4" s="23">
        <v>3696000</v>
      </c>
    </row>
    <row r="5" spans="1:7" outlineLevel="3">
      <c r="A5" t="s">
        <v>80</v>
      </c>
      <c r="B5" t="s">
        <v>78</v>
      </c>
      <c r="C5" t="s">
        <v>81</v>
      </c>
      <c r="D5" s="23">
        <v>2550000</v>
      </c>
      <c r="E5" s="23">
        <v>900000</v>
      </c>
      <c r="F5" s="23">
        <v>1275000</v>
      </c>
      <c r="G5" s="23">
        <v>3969000</v>
      </c>
    </row>
    <row r="6" spans="1:7" outlineLevel="3">
      <c r="A6" t="s">
        <v>83</v>
      </c>
      <c r="B6" t="s">
        <v>78</v>
      </c>
      <c r="C6" t="s">
        <v>84</v>
      </c>
      <c r="D6" s="23">
        <v>2100000</v>
      </c>
      <c r="E6" s="23">
        <v>800000</v>
      </c>
      <c r="F6" s="23">
        <v>1050000</v>
      </c>
      <c r="G6" s="23">
        <v>3318000</v>
      </c>
    </row>
    <row r="7" spans="1:7" outlineLevel="2">
      <c r="B7" s="24" t="s">
        <v>159</v>
      </c>
      <c r="D7" s="23"/>
      <c r="E7" s="23"/>
      <c r="F7" s="23"/>
      <c r="G7" s="23">
        <f>SUBTOTAL(4,G3:G6)</f>
        <v>4410000</v>
      </c>
    </row>
    <row r="8" spans="1:7" outlineLevel="1">
      <c r="B8" s="24" t="s">
        <v>155</v>
      </c>
      <c r="D8" s="23"/>
      <c r="E8" s="23"/>
      <c r="F8" s="23"/>
      <c r="G8" s="23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3">
        <v>2400000</v>
      </c>
      <c r="E9" s="23">
        <v>1200000</v>
      </c>
      <c r="F9" s="23">
        <v>1200000</v>
      </c>
      <c r="G9" s="23">
        <v>4032000</v>
      </c>
    </row>
    <row r="10" spans="1:7" outlineLevel="3">
      <c r="A10" t="s">
        <v>89</v>
      </c>
      <c r="B10" t="s">
        <v>86</v>
      </c>
      <c r="C10" t="s">
        <v>84</v>
      </c>
      <c r="D10" s="23">
        <v>2100000</v>
      </c>
      <c r="E10" s="23">
        <v>800000</v>
      </c>
      <c r="F10" s="23">
        <v>1050000</v>
      </c>
      <c r="G10" s="23">
        <v>3318000</v>
      </c>
    </row>
    <row r="11" spans="1:7" outlineLevel="3">
      <c r="A11" t="s">
        <v>88</v>
      </c>
      <c r="B11" t="s">
        <v>86</v>
      </c>
      <c r="C11" t="s">
        <v>84</v>
      </c>
      <c r="D11" s="23">
        <v>2050000</v>
      </c>
      <c r="E11" s="23">
        <v>650000</v>
      </c>
      <c r="F11" s="23">
        <v>1025000</v>
      </c>
      <c r="G11" s="23">
        <v>3129000</v>
      </c>
    </row>
    <row r="12" spans="1:7" outlineLevel="3">
      <c r="A12" t="s">
        <v>85</v>
      </c>
      <c r="B12" t="s">
        <v>86</v>
      </c>
      <c r="C12" t="s">
        <v>79</v>
      </c>
      <c r="D12" s="23">
        <v>3050000</v>
      </c>
      <c r="E12" s="23">
        <v>1000000</v>
      </c>
      <c r="F12" s="23">
        <v>1525000</v>
      </c>
      <c r="G12" s="23">
        <v>4683000</v>
      </c>
    </row>
    <row r="13" spans="1:7" outlineLevel="2">
      <c r="B13" s="24" t="s">
        <v>160</v>
      </c>
      <c r="D13" s="23"/>
      <c r="E13" s="23"/>
      <c r="F13" s="23"/>
      <c r="G13" s="23">
        <f>SUBTOTAL(4,G9:G12)</f>
        <v>4683000</v>
      </c>
    </row>
    <row r="14" spans="1:7" outlineLevel="1">
      <c r="B14" s="24" t="s">
        <v>156</v>
      </c>
      <c r="D14" s="23"/>
      <c r="E14" s="23"/>
      <c r="F14" s="23"/>
      <c r="G14" s="23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3">
        <v>2500000</v>
      </c>
      <c r="E15" s="23">
        <v>1150000</v>
      </c>
      <c r="F15" s="23">
        <v>1250000</v>
      </c>
      <c r="G15" s="23">
        <v>4116000</v>
      </c>
    </row>
    <row r="16" spans="1:7" outlineLevel="3">
      <c r="A16" t="s">
        <v>90</v>
      </c>
      <c r="B16" t="s">
        <v>91</v>
      </c>
      <c r="C16" t="s">
        <v>79</v>
      </c>
      <c r="D16" s="23">
        <v>2950000</v>
      </c>
      <c r="E16" s="23">
        <v>1000000</v>
      </c>
      <c r="F16" s="23">
        <v>1475000</v>
      </c>
      <c r="G16" s="23">
        <v>4557000</v>
      </c>
    </row>
    <row r="17" spans="2:7" outlineLevel="2">
      <c r="B17" s="24" t="s">
        <v>161</v>
      </c>
      <c r="D17" s="23"/>
      <c r="E17" s="23"/>
      <c r="F17" s="23"/>
      <c r="G17" s="23">
        <f>SUBTOTAL(4,G15:G16)</f>
        <v>4557000</v>
      </c>
    </row>
    <row r="18" spans="2:7" outlineLevel="1">
      <c r="B18" s="24" t="s">
        <v>157</v>
      </c>
      <c r="D18" s="23"/>
      <c r="E18" s="23"/>
      <c r="F18" s="23"/>
      <c r="G18" s="23">
        <f>SUBTOTAL(1,G15:G16)</f>
        <v>4336500</v>
      </c>
    </row>
    <row r="19" spans="2:7">
      <c r="B19" s="24" t="s">
        <v>162</v>
      </c>
      <c r="D19" s="23"/>
      <c r="E19" s="23"/>
      <c r="F19" s="23"/>
      <c r="G19" s="23">
        <f>SUBTOTAL(4,G3:G16)</f>
        <v>4683000</v>
      </c>
    </row>
    <row r="20" spans="2:7">
      <c r="B20" s="24" t="s">
        <v>158</v>
      </c>
      <c r="D20" s="23"/>
      <c r="E20" s="23"/>
      <c r="F20" s="23"/>
      <c r="G20" s="23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I9" sqref="I9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5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5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5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5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5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5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5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5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5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5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5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5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9" workbookViewId="0">
      <selection activeCell="K18" sqref="K18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I10" sqref="I10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8" t="s">
        <v>133</v>
      </c>
      <c r="C1" s="29"/>
      <c r="D1" s="29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F h V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o F h V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B Y V V k o i k e 4 D g A A A B E A A A A T A B w A R m 9 y b X V s Y X M v U 2 V j d G l v b j E u b S C i G A A o o B Q A A A A A A A A A A A A A A A A A A A A A A A A A A A A r T k 0 u y c z P U w i G 0 I b W A F B L A Q I t A B Q A A g A I A K B Y V V k R 4 y 5 Z p A A A A P U A A A A S A A A A A A A A A A A A A A A A A A A A A A B D b 2 5 m a W c v U G F j a 2 F n Z S 5 4 b W x Q S w E C L Q A U A A I A C A C g W F V Z D 8 r p q 6 Q A A A D p A A A A E w A A A A A A A A A A A A A A A A D w A A A A W 0 N v b n R l b n R f V H l w Z X N d L n h t b F B L A Q I t A B Q A A g A I A K B Y V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9 2 8 Q k C e M S T Y 9 O l X q t K t Q u A A A A A A I A A A A A A B B m A A A A A Q A A I A A A A P O 1 c + l n C N e P B n X U D Z A 0 6 B + 7 T J e 7 d L 7 b M S A n H S P o o q D W A A A A A A 6 A A A A A A g A A I A A A A F Q 8 n b o i j u 7 b 3 K k K X b f R R X d Y 0 2 u l 1 N G m i 0 3 l Z + O 2 H k 8 9 U A A A A H Q v h 2 A p G b K w R P 2 T v P E + 9 C h q K c p 7 V f R 7 h S G e j j y 0 H g K P C P B 4 0 q 4 + + V e + F f P G j I Y 5 W N X y L q 6 Q + 1 r 7 9 W 6 H x E g 8 G y 7 Q b a s q f J 2 E a e Y x P r I x A a Y I Q A A A A O 9 e q z V t F g P N 5 8 H 8 j e A I O w a o I h v F m K x 3 L X C l J z a P A S N n X G f W q q U S H r A 1 Z M B c x 0 8 p v I V + x b c v 2 E 5 4 Z E S S 0 M Q z L y k = < / D a t a M a s h u p > 
</file>

<file path=customXml/itemProps1.xml><?xml version="1.0" encoding="utf-8"?>
<ds:datastoreItem xmlns:ds="http://schemas.openxmlformats.org/officeDocument/2006/customXml" ds:itemID="{54CD8D21-20C3-4708-949F-16B88FC2019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현주 소</cp:lastModifiedBy>
  <dcterms:created xsi:type="dcterms:W3CDTF">2023-07-14T11:40:39Z</dcterms:created>
  <dcterms:modified xsi:type="dcterms:W3CDTF">2024-10-21T02:35:30Z</dcterms:modified>
</cp:coreProperties>
</file>