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컴퓨터 활용능력\컴활 시나공\엑셀\모의\"/>
    </mc:Choice>
  </mc:AlternateContent>
  <bookViews>
    <workbookView xWindow="31248" yWindow="840" windowWidth="26496" windowHeight="15048" activeTab="2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8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62913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G19" i="4" l="1"/>
  <c r="G17" i="4"/>
  <c r="G13" i="4"/>
  <c r="G7" i="4"/>
  <c r="G20" i="4" s="1"/>
  <c r="G18" i="4"/>
  <c r="G14" i="4"/>
  <c r="G8" i="4"/>
  <c r="O10" i="2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4" i="2"/>
  <c r="J5" i="2"/>
  <c r="J6" i="2"/>
  <c r="J7" i="2"/>
  <c r="J8" i="2"/>
  <c r="J9" i="2"/>
  <c r="J3" i="2"/>
  <c r="J3" i="1"/>
  <c r="I4" i="2"/>
  <c r="I12" i="2"/>
  <c r="I20" i="2"/>
  <c r="I28" i="2"/>
  <c r="I5" i="2"/>
  <c r="I13" i="2"/>
  <c r="I21" i="2"/>
  <c r="I29" i="2"/>
  <c r="I6" i="2"/>
  <c r="I14" i="2"/>
  <c r="I22" i="2"/>
  <c r="I30" i="2"/>
  <c r="I7" i="2"/>
  <c r="I15" i="2"/>
  <c r="I23" i="2"/>
  <c r="I8" i="2"/>
  <c r="I16" i="2"/>
  <c r="I24" i="2"/>
  <c r="I19" i="2"/>
  <c r="I9" i="2"/>
  <c r="I17" i="2"/>
  <c r="I25" i="2"/>
  <c r="I18" i="2"/>
  <c r="I26" i="2"/>
  <c r="I11" i="2"/>
  <c r="I27" i="2"/>
  <c r="I10" i="2"/>
  <c r="K4" i="2"/>
  <c r="K12" i="2"/>
  <c r="K20" i="2"/>
  <c r="K28" i="2"/>
  <c r="K22" i="2"/>
  <c r="K10" i="2"/>
  <c r="K5" i="2"/>
  <c r="K13" i="2"/>
  <c r="K21" i="2"/>
  <c r="K29" i="2"/>
  <c r="K14" i="2"/>
  <c r="K30" i="2"/>
  <c r="K9" i="2"/>
  <c r="K18" i="2"/>
  <c r="K19" i="2"/>
  <c r="K6" i="2"/>
  <c r="K7" i="2"/>
  <c r="K15" i="2"/>
  <c r="K23" i="2"/>
  <c r="K8" i="2"/>
  <c r="K24" i="2"/>
  <c r="K17" i="2"/>
  <c r="K26" i="2"/>
  <c r="K27" i="2"/>
  <c r="K16" i="2"/>
  <c r="K11" i="2"/>
  <c r="K25" i="2"/>
  <c r="K3" i="2"/>
  <c r="G3" i="5" l="1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기업대출현황" type="103" refreshedVersion="6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20949" sourceFile="C:\Users\user\Desktop\컴퓨터 활용능력\컴활 시나공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<sst xmlns="http://schemas.openxmlformats.org/spreadsheetml/2006/main" count="401" uniqueCount="165">
  <si>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</si>
  <si>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</si>
  <si>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</si>
  <si>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</si>
  <si>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</si>
  <si>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</si>
  <si>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</si>
  <si>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</si>
  <si>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</si>
  <si>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</si>
  <si>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</si>
  <si>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</si>
  <si>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</si>
  <si>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</si>
  <si>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</si>
  <si>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</si>
  <si>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</si>
  <si>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</si>
  <si>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</si>
  <si>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</si>
  <si>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</si>
  <si>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</si>
  <si>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</si>
  <si>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</si>
  <si>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</si>
  <si>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</si>
  <si>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</si>
  <si>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</si>
  <si>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</si>
  <si>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</si>
  <si>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</si>
  <si>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</si>
  <si>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</si>
  <si>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</si>
  <si>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</si>
  <si>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</si>
  <si>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</si>
  <si>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</si>
  <si>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</si>
  <si>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</si>
  <si>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</si>
  <si>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</si>
  <si>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</si>
  <si>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</si>
  <si>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</si>
  <si>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</si>
  <si>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</si>
  <si>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</si>
  <si>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</si>
  <si>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</si>
  <si>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</si>
  <si>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</si>
  <si>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</si>
  <si>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</si>
  <si>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</si>
  <si>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</si>
  <si>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</si>
  <si>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</si>
  <si>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</si>
  <si>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</si>
  <si>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</si>
  <si>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</si>
  <si>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</si>
  <si>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</si>
  <si>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</si>
  <si>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</si>
  <si>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</si>
  <si>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</si>
  <si>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</si>
  <si>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</si>
  <si>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</si>
  <si>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</si>
  <si>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</si>
  <si>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</si>
  <si>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</si>
  <si>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</si>
  <si>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</si>
  <si>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</si>
  <si>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</si>
  <si>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</si>
  <si>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</si>
  <si>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</si>
  <si>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</si>
  <si>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</si>
  <si>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</si>
  <si>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</si>
  <si>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</si>
  <si>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</si>
  <si>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</si>
  <si>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</si>
  <si>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</si>
  <si>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</si>
  <si>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</si>
  <si>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</si>
  <si>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</si>
  <si>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</si>
  <si>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</si>
  <si>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</si>
  <si>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</si>
  <si>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</si>
  <si>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</si>
  <si>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</si>
  <si>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</si>
  <si>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</si>
  <si>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</si>
  <si>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</si>
  <si>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</si>
  <si>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</si>
  <si>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</si>
  <si>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</si>
  <si>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</si>
  <si>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</si>
  <si>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</si>
  <si>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</si>
  <si>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</si>
  <si>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</si>
  <si>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</si>
  <si>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</si>
  <si>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</si>
  <si>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</si>
  <si>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</si>
  <si>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</si>
  <si>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</si>
  <si>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</si>
  <si>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</si>
  <si>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</si>
  <si>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</si>
  <si>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</si>
  <si>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</si>
  <si>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</si>
  <si>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</si>
  <si>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</si>
  <si>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</si>
  <si>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</si>
  <si>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</si>
  <si>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</si>
  <si>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</si>
  <si>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</si>
  <si>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</si>
  <si>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</si>
  <si>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</si>
  <si>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</si>
  <si>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</si>
  <si>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</si>
  <si>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대표자</t>
    <phoneticPr fontId="1" type="noConversion"/>
  </si>
  <si>
    <t>주민번호</t>
    <phoneticPr fontId="1" type="noConversion"/>
  </si>
  <si>
    <t>대출일</t>
    <phoneticPr fontId="1" type="noConversion"/>
  </si>
  <si>
    <t>값</t>
  </si>
  <si>
    <t>가능</t>
  </si>
  <si>
    <t>보류</t>
  </si>
  <si>
    <t>불가능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</si>
  <si>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</si>
  <si>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</si>
  <si>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</si>
  <si>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</si>
  <si>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</si>
  <si>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</si>
  <si>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</si>
  <si>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</si>
  <si>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최대값</t>
  </si>
  <si>
    <t>생산부 최대값</t>
  </si>
  <si>
    <t>영업부 최대값</t>
  </si>
  <si>
    <t>전체 최대값</t>
  </si>
  <si>
    <t>박</t>
  </si>
  <si>
    <t>5년이하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</si>
</sst>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1"/>
      <color theme="1"/>
      <name val="맑은 고딕"/>
      <family val="3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6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3" fontId="7" fillId="0" borderId="0" xfId="0" applyNumberFormat="1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7F5-442D-A55C-8A9E297F2F1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0279871"/>
        <c:axId val="1418689359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418689359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20279871"/>
        <c:crosses val="max"/>
        <c:crossBetween val="between"/>
        <c:majorUnit val="0.2"/>
      </c:valAx>
      <c:catAx>
        <c:axId val="1420279871"/>
        <c:scaling>
          <c:orientation val="minMax"/>
        </c:scaling>
        <c:delete val="1"/>
        <c:axPos val="b"/>
        <c:majorTickMark val="out"/>
        <c:minorTickMark val="none"/>
        <c:tickLblPos val="nextTo"/>
        <c:crossAx val="1418689359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빗면 1"/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빗면 2"/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807720</xdr:colOff>
          <xdr:row>2</xdr:row>
          <xdr:rowOff>68580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user" refreshedDate="45506.596130902777" backgroundQuery="1" createdVersion="6" refreshedVersion="6" minRefreshableVersion="3" recordCount="0" supportSubquery="1" supportAdvancedDrill="1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0" dataOnRows="1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compactData="0" multipleFieldFilters="0">
  <location ref="B2:F13" firstHeaderRow="1" firstDataRow="2" firstDataCol="2"/>
  <pivotFields count="4">
    <pivotField axis="axisRow" compact="0" allDrilled="1" outline="0" showAll="0" dataSourceSort="1" defaultAttributeDrillState="1">
      <items count="5">
        <item x="0"/>
        <item x="1"/>
        <item x="2"/>
        <item x="3"/>
        <item t="default"/>
      </items>
    </pivotField>
    <pivotField axis="axisCol" compact="0" allDrilled="1" outline="0" showAll="0" dataSourceSort="1" defaultAttributeDrillState="1">
      <items count="4">
        <item x="0"/>
        <item x="1"/>
        <item x="2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30"/>
  <sheetViews>
    <sheetView workbookViewId="0">
      <selection activeCell="K25" sqref="K25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6.796875" bestFit="1" customWidth="1"/>
    <col min="11" max="11" width="14.19921875" bestFit="1" customWidth="1"/>
    <col min="12" max="12" width="10.898437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2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 OR(MONTH(E3)=4, 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t="s">
        <v>144</v>
      </c>
      <c r="K5" t="s">
        <v>145</v>
      </c>
      <c r="L5" t="s">
        <v>146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 3), $G3&lt;=SMALL($G$3:$G$30, 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1:H13"/>
  <sheetViews>
    <sheetView view="pageBreakPreview" topLeftCell="A25" zoomScale="130" zoomScaleNormal="100" zoomScaleSheetLayoutView="130" workbookViewId="0">
      <selection activeCell="B31" sqref="B31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20" t="s">
        <v>69</v>
      </c>
      <c r="C1" s="20"/>
      <c r="D1" s="20"/>
      <c r="E1" s="20"/>
      <c r="F1" s="20"/>
      <c r="G1" s="20"/>
      <c r="H1" s="20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30"/>
  <sheetViews>
    <sheetView tabSelected="1" workbookViewId="0">
      <selection activeCell="I3" sqref="I3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1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e">
        <f ca="1">ifs(AND(G3/C3&lt;=0.5, YEAR(F3)-YEAR($K$1)&lt;8), "가능", AND(G3/C3&lt;=0.7, YEAR(F3)-YEAR($K$1)&lt;8), "보류", OR(G3/C3&gt;0.7, YEAR(F3)-YEAR($K$1)&gt;=8), "불가능")</f>
        <v>#NAME?</v>
      </c>
      <c r="J3" s="10" t="str">
        <f>VLOOKUP(PMT(H3,(YEAR(F3)-YEAR(E3))*12,-G3),$M$3:$N$5,2,TRUE)</f>
        <v>하</v>
      </c>
      <c r="K3" s="1" t="str">
        <f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e">
        <f t="shared" ref="I4:I30" ca="1" si="0">ifs(AND(G4/C4&lt;=0.5, YEAR(F4)-YEAR($K$1)&lt;8), "가능", AND(G4/C4&lt;=0.7, YEAR(F4)-YEAR($K$1)&lt;8), "보류", OR(G4/C4&gt;0.7, YEAR(F4)-YEAR($K$1)&gt;=8), "불가능")</f>
        <v>#NAME?</v>
      </c>
      <c r="J4" s="10" t="str">
        <f t="shared" ref="J4:J30" si="1">VLOOKUP(PMT(H4,(YEAR(F4)-YEAR(E4))*12,-G4),$M$3:$N$5,2,TRUE)</f>
        <v>상</v>
      </c>
      <c r="K4" s="1" t="str">
        <f t="shared" ref="K4:K30" si="2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e">
        <f t="shared" ca="1" si="0"/>
        <v>#NAME?</v>
      </c>
      <c r="J5" s="10" t="str">
        <f t="shared" si="1"/>
        <v>하</v>
      </c>
      <c r="K5" s="1" t="str">
        <f t="shared" si="2"/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e">
        <f t="shared" ca="1" si="0"/>
        <v>#NAME?</v>
      </c>
      <c r="J6" s="10" t="str">
        <f t="shared" si="1"/>
        <v>하</v>
      </c>
      <c r="K6" s="1" t="str">
        <f t="shared" si="2"/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e">
        <f t="shared" ca="1" si="0"/>
        <v>#NAME?</v>
      </c>
      <c r="J7" s="10" t="str">
        <f t="shared" si="1"/>
        <v>하</v>
      </c>
      <c r="K7" s="1" t="str">
        <f t="shared" si="2"/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e">
        <f t="shared" ca="1" si="0"/>
        <v>#NAME?</v>
      </c>
      <c r="J8" s="10" t="str">
        <f t="shared" si="1"/>
        <v>중</v>
      </c>
      <c r="K8" s="1" t="str">
        <f t="shared" si="2"/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e">
        <f t="shared" ca="1" si="0"/>
        <v>#NAME?</v>
      </c>
      <c r="J9" s="10" t="str">
        <f t="shared" si="1"/>
        <v>하</v>
      </c>
      <c r="K9" s="1" t="str">
        <f t="shared" si="2"/>
        <v/>
      </c>
      <c r="M9" s="1" t="s">
        <v>22</v>
      </c>
      <c r="N9" s="5">
        <f t="array" ref="N9">SUM(IF($D$3:$D$30=$M9, $G$3:$G$30))</f>
        <v>319181000</v>
      </c>
      <c r="O9" s="13">
        <f t="array" ref="O9">_xlfn.RANK.EQ(MAX(IF($D$3:$D$30=$M9,$C$3:$C$30)),$C$3:$C$30,0)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e">
        <f t="shared" ca="1" si="0"/>
        <v>#NAME?</v>
      </c>
      <c r="J10" s="10" t="str">
        <f t="shared" si="1"/>
        <v>중</v>
      </c>
      <c r="K10" s="1" t="str">
        <f t="shared" si="2"/>
        <v>안전</v>
      </c>
      <c r="M10" s="1" t="s">
        <v>17</v>
      </c>
      <c r="N10" s="5">
        <f t="array" ref="N10">SUM(IF($D$3:$D$30=$M10, $G$3:$G$30))</f>
        <v>205861000</v>
      </c>
      <c r="O10" s="13">
        <f t="array" ref="O10">_xlfn.RANK.EQ(MAX(IF($D$3:$D$30=$M10,$C$3:$C$30)),$C$3:$C$30,0)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e">
        <f t="shared" ca="1" si="0"/>
        <v>#NAME?</v>
      </c>
      <c r="J11" s="10" t="str">
        <f t="shared" si="1"/>
        <v>하</v>
      </c>
      <c r="K11" s="1" t="str">
        <f t="shared" si="2"/>
        <v/>
      </c>
      <c r="M11" s="1" t="s">
        <v>13</v>
      </c>
      <c r="N11" s="5">
        <f t="array" ref="N11">SUM(IF($D$3:$D$30=$M11, $G$3:$G$30))</f>
        <v>190963000</v>
      </c>
      <c r="O11" s="13">
        <f t="array" ref="O11">_xlfn.RANK.EQ(MAX(IF($D$3:$D$30=$M11,$C$3:$C$30)),$C$3:$C$30,0)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e">
        <f t="shared" ca="1" si="0"/>
        <v>#NAME?</v>
      </c>
      <c r="J12" s="10" t="str">
        <f t="shared" si="1"/>
        <v>중</v>
      </c>
      <c r="K12" s="1" t="str">
        <f t="shared" si="2"/>
        <v>안전</v>
      </c>
      <c r="M12" s="1" t="s">
        <v>10</v>
      </c>
      <c r="N12" s="5">
        <f t="array" ref="N12">SUM(IF($D$3:$D$30=$M12, $G$3:$G$30))</f>
        <v>157216000</v>
      </c>
      <c r="O12" s="13">
        <f t="array" ref="O12">_xlfn.RANK.EQ(MAX(IF($D$3:$D$30=$M12,$C$3:$C$30)),$C$3:$C$30,0)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e">
        <f t="shared" ca="1" si="0"/>
        <v>#NAME?</v>
      </c>
      <c r="J13" s="10" t="str">
        <f t="shared" si="1"/>
        <v>하</v>
      </c>
      <c r="K13" s="1" t="str">
        <f t="shared" si="2"/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e">
        <f t="shared" ca="1" si="0"/>
        <v>#NAME?</v>
      </c>
      <c r="J14" s="10" t="str">
        <f t="shared" si="1"/>
        <v>중</v>
      </c>
      <c r="K14" s="1" t="str">
        <f t="shared" si="2"/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e">
        <f t="shared" ca="1" si="0"/>
        <v>#NAME?</v>
      </c>
      <c r="J15" s="10" t="str">
        <f t="shared" si="1"/>
        <v>하</v>
      </c>
      <c r="K15" s="1" t="str">
        <f t="shared" si="2"/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e">
        <f t="shared" ca="1" si="0"/>
        <v>#NAME?</v>
      </c>
      <c r="J16" s="10" t="str">
        <f t="shared" si="1"/>
        <v>하</v>
      </c>
      <c r="K16" s="1" t="str">
        <f t="shared" si="2"/>
        <v/>
      </c>
    </row>
    <row r="17" spans="1:14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e">
        <f t="shared" ca="1" si="0"/>
        <v>#NAME?</v>
      </c>
      <c r="J17" s="10" t="str">
        <f t="shared" si="1"/>
        <v>상</v>
      </c>
      <c r="K17" s="1" t="str">
        <f t="shared" si="2"/>
        <v/>
      </c>
    </row>
    <row r="18" spans="1:14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e">
        <f t="shared" ca="1" si="0"/>
        <v>#NAME?</v>
      </c>
      <c r="J18" s="10" t="str">
        <f t="shared" si="1"/>
        <v>하</v>
      </c>
      <c r="K18" s="1" t="str">
        <f t="shared" si="2"/>
        <v/>
      </c>
      <c r="N18" s="23"/>
    </row>
    <row r="19" spans="1:14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e">
        <f t="shared" ca="1" si="0"/>
        <v>#NAME?</v>
      </c>
      <c r="J19" s="10" t="str">
        <f t="shared" si="1"/>
        <v>하</v>
      </c>
      <c r="K19" s="1" t="str">
        <f t="shared" si="2"/>
        <v/>
      </c>
      <c r="L19" s="7"/>
    </row>
    <row r="20" spans="1:14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e">
        <f t="shared" ca="1" si="0"/>
        <v>#NAME?</v>
      </c>
      <c r="J20" s="10" t="str">
        <f t="shared" si="1"/>
        <v>하</v>
      </c>
      <c r="K20" s="1" t="str">
        <f t="shared" si="2"/>
        <v/>
      </c>
      <c r="L20" s="7"/>
    </row>
    <row r="21" spans="1:14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e">
        <f t="shared" ca="1" si="0"/>
        <v>#NAME?</v>
      </c>
      <c r="J21" s="10" t="str">
        <f t="shared" si="1"/>
        <v>하</v>
      </c>
      <c r="K21" s="1" t="str">
        <f t="shared" si="2"/>
        <v>안전</v>
      </c>
      <c r="L21" s="7"/>
    </row>
    <row r="22" spans="1:14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e">
        <f t="shared" ca="1" si="0"/>
        <v>#NAME?</v>
      </c>
      <c r="J22" s="10" t="str">
        <f t="shared" si="1"/>
        <v>하</v>
      </c>
      <c r="K22" s="1" t="str">
        <f t="shared" si="2"/>
        <v/>
      </c>
      <c r="L22" s="7"/>
    </row>
    <row r="23" spans="1:14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e">
        <f t="shared" ca="1" si="0"/>
        <v>#NAME?</v>
      </c>
      <c r="J23" s="10" t="str">
        <f t="shared" si="1"/>
        <v>하</v>
      </c>
      <c r="K23" s="1" t="str">
        <f t="shared" si="2"/>
        <v/>
      </c>
      <c r="L23" s="7"/>
    </row>
    <row r="24" spans="1:14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e">
        <f t="shared" ca="1" si="0"/>
        <v>#NAME?</v>
      </c>
      <c r="J24" s="10" t="str">
        <f t="shared" si="1"/>
        <v>하</v>
      </c>
      <c r="K24" s="1" t="str">
        <f t="shared" si="2"/>
        <v/>
      </c>
      <c r="L24" s="7"/>
    </row>
    <row r="25" spans="1:14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e">
        <f t="shared" ca="1" si="0"/>
        <v>#NAME?</v>
      </c>
      <c r="J25" s="10" t="str">
        <f t="shared" si="1"/>
        <v>중</v>
      </c>
      <c r="K25" s="1" t="str">
        <f t="shared" si="2"/>
        <v>안전</v>
      </c>
      <c r="L25" s="7"/>
    </row>
    <row r="26" spans="1:14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e">
        <f t="shared" ca="1" si="0"/>
        <v>#NAME?</v>
      </c>
      <c r="J26" s="10" t="str">
        <f t="shared" si="1"/>
        <v>하</v>
      </c>
      <c r="K26" s="1" t="str">
        <f t="shared" si="2"/>
        <v/>
      </c>
      <c r="L26" s="7"/>
    </row>
    <row r="27" spans="1:14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e">
        <f t="shared" ca="1" si="0"/>
        <v>#NAME?</v>
      </c>
      <c r="J27" s="10" t="str">
        <f t="shared" si="1"/>
        <v>하</v>
      </c>
      <c r="K27" s="1" t="str">
        <f t="shared" si="2"/>
        <v/>
      </c>
      <c r="L27" s="7"/>
    </row>
    <row r="28" spans="1:14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e">
        <f t="shared" ca="1" si="0"/>
        <v>#NAME?</v>
      </c>
      <c r="J28" s="10" t="str">
        <f t="shared" si="1"/>
        <v>하</v>
      </c>
      <c r="K28" s="1" t="str">
        <f t="shared" si="2"/>
        <v>안전</v>
      </c>
      <c r="L28" s="7"/>
    </row>
    <row r="29" spans="1:14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e">
        <f t="shared" ca="1" si="0"/>
        <v>#NAME?</v>
      </c>
      <c r="J29" s="10" t="str">
        <f t="shared" si="1"/>
        <v>하</v>
      </c>
      <c r="K29" s="1" t="str">
        <f t="shared" si="2"/>
        <v>안전</v>
      </c>
      <c r="L29" s="7"/>
    </row>
    <row r="30" spans="1:14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e">
        <f t="shared" ca="1" si="0"/>
        <v>#NAME?</v>
      </c>
      <c r="J30" s="10" t="str">
        <f t="shared" si="1"/>
        <v>중</v>
      </c>
      <c r="K30" s="1" t="str">
        <f t="shared" si="2"/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F13"/>
  <sheetViews>
    <sheetView workbookViewId="0">
      <selection activeCell="H4" sqref="H4"/>
    </sheetView>
  </sheetViews>
  <sheetFormatPr defaultRowHeight="17.399999999999999"/>
  <cols>
    <col min="1" max="1" width="3.3984375" customWidth="1"/>
    <col min="2" max="2" width="10.59765625" bestFit="1" customWidth="1"/>
    <col min="3" max="3" width="15.3984375" customWidth="1"/>
    <col min="4" max="4" width="14.3984375" bestFit="1" customWidth="1"/>
    <col min="5" max="7" width="12" customWidth="1"/>
    <col min="8" max="8" width="14.3984375" bestFit="1" customWidth="1"/>
    <col min="9" max="9" width="18.19921875" bestFit="1" customWidth="1"/>
    <col min="10" max="10" width="16.19921875" bestFit="1" customWidth="1"/>
  </cols>
  <sheetData>
    <row r="2" spans="2:6">
      <c r="D2" s="24" t="s">
        <v>95</v>
      </c>
    </row>
    <row r="3" spans="2:6">
      <c r="B3" s="24" t="s">
        <v>3</v>
      </c>
      <c r="C3" s="24" t="s">
        <v>147</v>
      </c>
      <c r="D3" t="s">
        <v>148</v>
      </c>
      <c r="E3" t="s">
        <v>149</v>
      </c>
      <c r="F3" t="s">
        <v>150</v>
      </c>
    </row>
    <row r="4" spans="2:6">
      <c r="B4" t="s">
        <v>13</v>
      </c>
      <c r="C4" t="s">
        <v>151</v>
      </c>
      <c r="D4" s="25">
        <v>18080000</v>
      </c>
      <c r="E4" s="25">
        <v>38913000</v>
      </c>
      <c r="F4" s="25">
        <v>42420000</v>
      </c>
    </row>
    <row r="5" spans="2:6">
      <c r="C5" t="s">
        <v>153</v>
      </c>
      <c r="D5" s="26">
        <v>1.7999999999999999E-2</v>
      </c>
      <c r="E5" s="26">
        <v>4.3999999999999997E-2</v>
      </c>
      <c r="F5" s="26">
        <v>3.2600000000000004E-2</v>
      </c>
    </row>
    <row r="6" spans="2:6">
      <c r="B6" t="s">
        <v>17</v>
      </c>
      <c r="C6" t="s">
        <v>151</v>
      </c>
      <c r="D6" s="25">
        <v>24804000</v>
      </c>
      <c r="E6" s="25">
        <v>43095000</v>
      </c>
      <c r="F6" s="25">
        <v>50150000</v>
      </c>
    </row>
    <row r="7" spans="2:6">
      <c r="C7" t="s">
        <v>153</v>
      </c>
      <c r="D7" s="26">
        <v>1.2E-2</v>
      </c>
      <c r="E7" s="26">
        <v>2.8999999999999998E-2</v>
      </c>
      <c r="F7" s="26">
        <v>3.5499999999999997E-2</v>
      </c>
    </row>
    <row r="8" spans="2:6">
      <c r="B8" t="s">
        <v>10</v>
      </c>
      <c r="C8" t="s">
        <v>151</v>
      </c>
      <c r="D8" s="25">
        <v>28204000</v>
      </c>
      <c r="E8" s="25">
        <v>32595000</v>
      </c>
      <c r="F8" s="25">
        <v>46931000</v>
      </c>
    </row>
    <row r="9" spans="2:6">
      <c r="C9" t="s">
        <v>153</v>
      </c>
      <c r="D9" s="26">
        <v>3.2333333333333332E-2</v>
      </c>
      <c r="E9" s="26">
        <v>2.7E-2</v>
      </c>
      <c r="F9" s="26">
        <v>2.5999999999999999E-2</v>
      </c>
    </row>
    <row r="10" spans="2:6">
      <c r="B10" t="s">
        <v>22</v>
      </c>
      <c r="C10" t="s">
        <v>151</v>
      </c>
      <c r="D10" s="25">
        <v>37395000</v>
      </c>
      <c r="E10" s="25">
        <v>8262000</v>
      </c>
      <c r="F10" s="25">
        <v>61440000</v>
      </c>
    </row>
    <row r="11" spans="2:6">
      <c r="C11" t="s">
        <v>153</v>
      </c>
      <c r="D11" s="26">
        <v>2.9000000000000001E-2</v>
      </c>
      <c r="E11" s="26">
        <v>2.9000000000000001E-2</v>
      </c>
      <c r="F11" s="26">
        <v>3.1333333333333331E-2</v>
      </c>
    </row>
    <row r="12" spans="2:6">
      <c r="B12" t="s">
        <v>152</v>
      </c>
      <c r="D12" s="25">
        <v>37395000</v>
      </c>
      <c r="E12" s="25">
        <v>43095000</v>
      </c>
      <c r="F12" s="25">
        <v>61440000</v>
      </c>
    </row>
    <row r="13" spans="2:6">
      <c r="B13" t="s">
        <v>154</v>
      </c>
      <c r="D13" s="26">
        <v>2.642857142857143E-2</v>
      </c>
      <c r="E13" s="26">
        <v>3.0571428571428572E-2</v>
      </c>
      <c r="F13" s="26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20"/>
  <sheetViews>
    <sheetView workbookViewId="0">
      <selection activeCell="G8" sqref="G8"/>
    </sheetView>
  </sheetViews>
  <sheetFormatPr defaultRowHeight="17.399999999999999" outlineLevelRow="3"/>
  <cols>
    <col min="1" max="1" width="7.097656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7">
        <v>3000000</v>
      </c>
      <c r="E3" s="27">
        <v>750000</v>
      </c>
      <c r="F3" s="27">
        <v>1500000</v>
      </c>
      <c r="G3" s="27">
        <v>4410000</v>
      </c>
    </row>
    <row r="4" spans="1:7" outlineLevel="3">
      <c r="A4" t="s">
        <v>82</v>
      </c>
      <c r="B4" t="s">
        <v>78</v>
      </c>
      <c r="C4" t="s">
        <v>81</v>
      </c>
      <c r="D4" s="27">
        <v>2500000</v>
      </c>
      <c r="E4" s="27">
        <v>650000</v>
      </c>
      <c r="F4" s="27">
        <v>1250000</v>
      </c>
      <c r="G4" s="27">
        <v>3696000</v>
      </c>
    </row>
    <row r="5" spans="1:7" outlineLevel="3">
      <c r="A5" t="s">
        <v>80</v>
      </c>
      <c r="B5" t="s">
        <v>78</v>
      </c>
      <c r="C5" t="s">
        <v>81</v>
      </c>
      <c r="D5" s="27">
        <v>2550000</v>
      </c>
      <c r="E5" s="27">
        <v>900000</v>
      </c>
      <c r="F5" s="27">
        <v>1275000</v>
      </c>
      <c r="G5" s="27">
        <v>3969000</v>
      </c>
    </row>
    <row r="6" spans="1:7" outlineLevel="3">
      <c r="A6" t="s">
        <v>83</v>
      </c>
      <c r="B6" t="s">
        <v>78</v>
      </c>
      <c r="C6" t="s">
        <v>84</v>
      </c>
      <c r="D6" s="27">
        <v>2100000</v>
      </c>
      <c r="E6" s="27">
        <v>800000</v>
      </c>
      <c r="F6" s="27">
        <v>1050000</v>
      </c>
      <c r="G6" s="27">
        <v>3318000</v>
      </c>
    </row>
    <row r="7" spans="1:7" outlineLevel="2">
      <c r="B7" s="29" t="s">
        <v>159</v>
      </c>
      <c r="D7" s="27"/>
      <c r="E7" s="27"/>
      <c r="F7" s="27"/>
      <c r="G7" s="27">
        <f>SUBTOTAL(4,G3:G6)</f>
        <v>4410000</v>
      </c>
    </row>
    <row r="8" spans="1:7" outlineLevel="1">
      <c r="B8" s="28" t="s">
        <v>155</v>
      </c>
      <c r="D8" s="27"/>
      <c r="E8" s="27"/>
      <c r="F8" s="27"/>
      <c r="G8" s="27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7">
        <v>2400000</v>
      </c>
      <c r="E9" s="27">
        <v>1200000</v>
      </c>
      <c r="F9" s="27">
        <v>1200000</v>
      </c>
      <c r="G9" s="27">
        <v>4032000</v>
      </c>
    </row>
    <row r="10" spans="1:7" outlineLevel="3">
      <c r="A10" t="s">
        <v>89</v>
      </c>
      <c r="B10" t="s">
        <v>86</v>
      </c>
      <c r="C10" t="s">
        <v>84</v>
      </c>
      <c r="D10" s="27">
        <v>2100000</v>
      </c>
      <c r="E10" s="27">
        <v>800000</v>
      </c>
      <c r="F10" s="27">
        <v>1050000</v>
      </c>
      <c r="G10" s="27">
        <v>3318000</v>
      </c>
    </row>
    <row r="11" spans="1:7" outlineLevel="3">
      <c r="A11" t="s">
        <v>88</v>
      </c>
      <c r="B11" t="s">
        <v>86</v>
      </c>
      <c r="C11" t="s">
        <v>84</v>
      </c>
      <c r="D11" s="27">
        <v>2050000</v>
      </c>
      <c r="E11" s="27">
        <v>650000</v>
      </c>
      <c r="F11" s="27">
        <v>1025000</v>
      </c>
      <c r="G11" s="27">
        <v>3129000</v>
      </c>
    </row>
    <row r="12" spans="1:7" outlineLevel="3">
      <c r="A12" t="s">
        <v>85</v>
      </c>
      <c r="B12" t="s">
        <v>86</v>
      </c>
      <c r="C12" t="s">
        <v>79</v>
      </c>
      <c r="D12" s="27">
        <v>3050000</v>
      </c>
      <c r="E12" s="27">
        <v>1000000</v>
      </c>
      <c r="F12" s="27">
        <v>1525000</v>
      </c>
      <c r="G12" s="27">
        <v>4683000</v>
      </c>
    </row>
    <row r="13" spans="1:7" outlineLevel="2">
      <c r="B13" s="28" t="s">
        <v>160</v>
      </c>
      <c r="D13" s="27"/>
      <c r="E13" s="27"/>
      <c r="F13" s="27"/>
      <c r="G13" s="27">
        <f>SUBTOTAL(4,G9:G12)</f>
        <v>4683000</v>
      </c>
    </row>
    <row r="14" spans="1:7" outlineLevel="1">
      <c r="B14" s="28" t="s">
        <v>156</v>
      </c>
      <c r="D14" s="27"/>
      <c r="E14" s="27"/>
      <c r="F14" s="27"/>
      <c r="G14" s="27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7">
        <v>2500000</v>
      </c>
      <c r="E15" s="27">
        <v>1150000</v>
      </c>
      <c r="F15" s="27">
        <v>1250000</v>
      </c>
      <c r="G15" s="27">
        <v>4116000</v>
      </c>
    </row>
    <row r="16" spans="1:7" outlineLevel="3">
      <c r="A16" t="s">
        <v>90</v>
      </c>
      <c r="B16" t="s">
        <v>91</v>
      </c>
      <c r="C16" t="s">
        <v>79</v>
      </c>
      <c r="D16" s="27">
        <v>2950000</v>
      </c>
      <c r="E16" s="27">
        <v>1000000</v>
      </c>
      <c r="F16" s="27">
        <v>1475000</v>
      </c>
      <c r="G16" s="27">
        <v>4557000</v>
      </c>
    </row>
    <row r="17" spans="2:7" outlineLevel="2">
      <c r="B17" s="28" t="s">
        <v>161</v>
      </c>
      <c r="D17" s="27"/>
      <c r="E17" s="27"/>
      <c r="F17" s="27"/>
      <c r="G17" s="27">
        <f>SUBTOTAL(4,G15:G16)</f>
        <v>4557000</v>
      </c>
    </row>
    <row r="18" spans="2:7" outlineLevel="1">
      <c r="B18" s="28" t="s">
        <v>157</v>
      </c>
      <c r="D18" s="27"/>
      <c r="E18" s="27"/>
      <c r="F18" s="27"/>
      <c r="G18" s="27">
        <f>SUBTOTAL(1,G15:G16)</f>
        <v>4336500</v>
      </c>
    </row>
    <row r="19" spans="2:7">
      <c r="B19" s="28" t="s">
        <v>162</v>
      </c>
      <c r="D19" s="27"/>
      <c r="E19" s="27"/>
      <c r="F19" s="27"/>
      <c r="G19" s="27">
        <f>SUBTOTAL(4,G3:G16)</f>
        <v>4683000</v>
      </c>
    </row>
    <row r="20" spans="2:7">
      <c r="B20" s="28" t="s">
        <v>158</v>
      </c>
      <c r="D20" s="27"/>
      <c r="E20" s="27"/>
      <c r="F20" s="27"/>
      <c r="G20" s="27">
        <f>SUBTOTAL(1,G3:G16)</f>
        <v>3922800</v>
      </c>
    </row>
  </sheetData>
  <sortState ref="A3:G12">
    <sortCondition ref="B3:B12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14"/>
  <sheetViews>
    <sheetView workbookViewId="0">
      <selection activeCell="J11" sqref="J11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30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30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30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30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30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30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30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30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30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30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30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30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10"/>
  <sheetViews>
    <sheetView topLeftCell="A7" workbookViewId="0">
      <selection activeCell="K14" sqref="K14"/>
    </sheetView>
  </sheetViews>
  <sheetFormatPr defaultRowHeight="17.399999999999999"/>
  <cols>
    <col min="1" max="1" width="3.59765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J25"/>
  <sheetViews>
    <sheetView workbookViewId="0">
      <selection activeCell="I9" sqref="I9"/>
    </sheetView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10" ht="20.399999999999999">
      <c r="B1" s="32" t="s">
        <v>133</v>
      </c>
      <c r="C1" s="21"/>
      <c r="D1" s="21"/>
      <c r="E1" s="19"/>
    </row>
    <row r="2" spans="1:10">
      <c r="A2" s="15"/>
    </row>
    <row r="3" spans="1:10">
      <c r="A3" t="s">
        <v>67</v>
      </c>
    </row>
    <row r="4" spans="1:10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10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  <c r="J5" s="31"/>
    </row>
    <row r="6" spans="1:10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10">
      <c r="A7" s="1" t="s">
        <v>163</v>
      </c>
      <c r="B7" s="1" t="s">
        <v>131</v>
      </c>
      <c r="C7" s="1" t="s">
        <v>164</v>
      </c>
      <c r="D7" s="1">
        <v>49000000</v>
      </c>
      <c r="E7" s="1" t="s">
        <v>129</v>
      </c>
      <c r="G7" s="17" t="s">
        <v>140</v>
      </c>
    </row>
    <row r="8" spans="1:10">
      <c r="A8" s="1"/>
      <c r="B8" s="1"/>
      <c r="C8" s="1"/>
      <c r="D8" s="1"/>
      <c r="E8" s="1"/>
      <c r="G8" s="17" t="s">
        <v>127</v>
      </c>
    </row>
    <row r="9" spans="1:10">
      <c r="A9" s="1"/>
      <c r="B9" s="1"/>
      <c r="C9" s="1"/>
      <c r="D9" s="1"/>
      <c r="E9" s="1"/>
      <c r="G9" s="17" t="s">
        <v>141</v>
      </c>
    </row>
    <row r="10" spans="1:10">
      <c r="A10" s="1"/>
      <c r="B10" s="1"/>
      <c r="C10" s="1"/>
      <c r="D10" s="1"/>
      <c r="E10" s="1"/>
      <c r="G10" s="18" t="s">
        <v>142</v>
      </c>
    </row>
    <row r="11" spans="1:10">
      <c r="A11" s="1"/>
      <c r="B11" s="1"/>
      <c r="C11" s="1"/>
      <c r="D11" s="1"/>
      <c r="E11" s="1"/>
    </row>
    <row r="12" spans="1:10">
      <c r="A12" s="1"/>
      <c r="B12" s="1"/>
      <c r="C12" s="1"/>
      <c r="D12" s="1"/>
      <c r="E12" s="1"/>
    </row>
    <row r="13" spans="1:10">
      <c r="A13" s="1"/>
      <c r="B13" s="1"/>
      <c r="C13" s="1"/>
      <c r="D13" s="1"/>
      <c r="E13" s="1"/>
    </row>
    <row r="14" spans="1:10">
      <c r="A14" s="1"/>
      <c r="B14" s="1"/>
      <c r="C14" s="1"/>
      <c r="D14" s="1"/>
      <c r="E14" s="1"/>
    </row>
    <row r="15" spans="1:10">
      <c r="A15" s="1"/>
      <c r="B15" s="1"/>
      <c r="C15" s="1"/>
      <c r="D15" s="1"/>
      <c r="E15" s="1"/>
    </row>
    <row r="16" spans="1:10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user</cp:lastModifiedBy>
  <dcterms:created xsi:type="dcterms:W3CDTF">2023-07-14T11:40:39Z</dcterms:created>
  <dcterms:modified xsi:type="dcterms:W3CDTF">2024-08-02T05:42:57Z</dcterms:modified>
</cp:coreProperties>
</file>