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2025_기본서_컴활2급실기_학습자료_241127 update\03 기본모의고사\"/>
    </mc:Choice>
  </mc:AlternateContent>
  <xr:revisionPtr revIDLastSave="0" documentId="13_ncr:1_{1DDAE940-C900-44A0-8164-1973910D7D79}" xr6:coauthVersionLast="47" xr6:coauthVersionMax="47" xr10:uidLastSave="{00000000-0000-0000-0000-000000000000}"/>
  <bookViews>
    <workbookView xWindow="-108" yWindow="-108" windowWidth="23256" windowHeight="12456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6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eta.MID" hidden="1" xlm="1">#NAME?</definedName>
    <definedName name="_xleta.RIGHT" hidden="1" xlm="1">#NAME?</definedName>
    <definedName name="_xleta.T" hidden="1" xlm="1">#NAME?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공제곕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3" i="2"/>
  <c r="A37" i="2"/>
  <c r="J18" i="2"/>
  <c r="J17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K3" i="2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3" i="2" a="1"/>
  <c r="C3" i="2" s="1"/>
  <c r="A15" i="9"/>
  <c r="G5" i="12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E7" i="5"/>
  <c r="E20" i="5" s="1"/>
  <c r="F20" i="5" l="1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<sst xmlns="http://schemas.openxmlformats.org/spreadsheetml/2006/main" count="523" uniqueCount="329">
  <si>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</si>
  <si>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</si>
  <si>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</si>
  <si>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</si>
  <si>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</si>
  <si>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</si>
  <si>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</si>
  <si>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</si>
  <si>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</si>
  <si>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</si>
  <si>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</si>
  <si>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</si>
  <si>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</si>
  <si>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</si>
  <si>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</si>
  <si>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</si>
  <si>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</si>
  <si>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</si>
  <si>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</si>
  <si>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</si>
  <si>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</si>
  <si>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</si>
  <si>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</si>
  <si>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</si>
  <si>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</si>
  <si>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</si>
  <si>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</si>
  <si>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</si>
  <si>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</si>
  <si>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</si>
  <si>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</si>
  <si>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</si>
  <si>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</si>
  <si>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</si>
  <si>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2" type="noConversion"/>
  </si>
  <si>
    <t>회원관리현황</t>
    <phoneticPr fontId="2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</si>
  <si>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</si>
  <si>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</si>
  <si>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</si>
  <si>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</si>
  <si>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</si>
  <si>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</si>
  <si>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</si>
  <si>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</si>
  <si>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</si>
  <si>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</si>
  <si>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</si>
  <si>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</si>
  <si>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</si>
  <si>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</si>
  <si>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</si>
  <si>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</si>
  <si>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</si>
  <si>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</si>
  <si>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</si>
  <si>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2" type="noConversion"/>
  </si>
  <si>
    <t>제품납품현황</t>
    <phoneticPr fontId="2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</si>
  <si>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</si>
  <si>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</si>
  <si>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</si>
  <si>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</si>
  <si>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</si>
  <si>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</si>
  <si>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</si>
  <si>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</si>
  <si>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</si>
  <si>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</si>
  <si>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</si>
  <si>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</si>
  <si>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</si>
  <si>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</si>
  <si>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</si>
  <si>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2" type="noConversion"/>
  </si>
  <si>
    <t>급여지급현황</t>
    <phoneticPr fontId="2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</si>
  <si>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</si>
  <si>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</si>
  <si>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</si>
  <si>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</si>
  <si>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</si>
  <si>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</si>
  <si>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</si>
  <si>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</si>
  <si>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</si>
  <si>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</si>
  <si>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</si>
  <si>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</si>
  <si>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</si>
  <si>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</si>
  <si>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</si>
  <si>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</si>
  <si>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</si>
  <si>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</si>
  <si>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</si>
  <si>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2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</si>
  <si>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</si>
  <si>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</si>
  <si>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</si>
  <si>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</si>
  <si>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</si>
  <si>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</si>
  <si>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</si>
  <si>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</si>
  <si>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</si>
  <si>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</si>
  <si>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</si>
  <si>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</si>
  <si>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</si>
  <si>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2" type="noConversion"/>
  </si>
  <si>
    <t>차량번호</t>
    <phoneticPr fontId="2" type="noConversion"/>
  </si>
  <si>
    <t>쉬는날</t>
    <phoneticPr fontId="2" type="noConversion"/>
  </si>
  <si>
    <t>O</t>
  </si>
  <si>
    <t>1분기 맥주 판매량</t>
    <phoneticPr fontId="2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</si>
  <si>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</si>
  <si>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</si>
  <si>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</si>
  <si>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</si>
  <si>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</si>
  <si>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</si>
  <si>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</si>
  <si>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</si>
  <si>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</si>
  <si>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</si>
  <si>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</si>
  <si>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</si>
  <si>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</si>
  <si>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</si>
  <si>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</si>
  <si>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2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</si>
  <si>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</si>
  <si>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</si>
  <si>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</si>
  <si>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</si>
  <si>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</si>
  <si>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</si>
  <si>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</si>
  <si>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</si>
  <si>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</si>
  <si>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</si>
  <si>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</si>
  <si>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</si>
  <si>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</si>
  <si>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</si>
  <si>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</si>
  <si>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</si>
  <si>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</si>
  <si>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</si>
  <si>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</si>
  <si>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</si>
  <si>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</si>
  <si>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</si>
  <si>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</si>
  <si>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</si>
  <si>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</si>
  <si>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</si>
  <si>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</si>
  <si>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</si>
  <si>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</si>
  <si>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</si>
  <si>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</si>
  <si>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2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</si>
  <si>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</si>
  <si>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</si>
  <si>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</si>
  <si>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</si>
  <si>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</si>
  <si>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</si>
  <si>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</si>
  <si>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</si>
  <si>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</si>
  <si>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</si>
  <si>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</si>
  <si>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</si>
  <si>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</si>
  <si>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</si>
  <si>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</si>
  <si>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</si>
  <si>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2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</si>
  <si>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</si>
  <si>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</si>
  <si>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</si>
  <si>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</si>
  <si>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</si>
  <si>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</si>
  <si>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</si>
  <si>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</si>
  <si>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</si>
  <si>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</si>
  <si>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</si>
  <si>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</si>
  <si>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</si>
  <si>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</si>
  <si>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</si>
  <si>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</si>
  <si>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2" type="noConversion"/>
  </si>
  <si>
    <t>기본급의</t>
    <phoneticPr fontId="2" type="noConversion"/>
  </si>
  <si>
    <t>공제계비율</t>
    <phoneticPr fontId="2" type="noConversion"/>
  </si>
  <si>
    <t>급여계의</t>
    <phoneticPr fontId="2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</si>
  <si>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</si>
  <si>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</si>
  <si>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</si>
  <si>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</si>
  <si>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</si>
  <si>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</si>
  <si>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</si>
  <si>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</si>
  <si>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</si>
  <si>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</si>
  <si>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</si>
  <si>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</si>
  <si>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</si>
  <si>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</si>
  <si>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</si>
  <si>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</si>
  <si>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</si>
  <si>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2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</si>
  <si>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</si>
  <si>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</si>
  <si>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</si>
  <si>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</si>
  <si>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</si>
  <si>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</si>
  <si>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</si>
  <si>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</si>
  <si>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</si>
  <si>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</si>
  <si>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</si>
  <si>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</si>
  <si>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</si>
  <si>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</si>
  <si>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</si>
  <si>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</si>
  <si>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</si>
  <si>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</si>
  <si>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</si>
  <si>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</si>
  <si>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</si>
  <si>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</si>
  <si>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</si>
  <si>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</si>
  <si>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</si>
  <si>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</si>
  <si>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</si>
  <si>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</si>
  <si>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</si>
  <si>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</si>
  <si>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2" type="noConversion"/>
  </si>
  <si>
    <t>근무</t>
    <phoneticPr fontId="2" type="noConversion"/>
  </si>
  <si>
    <t>사원명</t>
    <phoneticPr fontId="2" type="noConversion"/>
  </si>
  <si>
    <t>6월 근무계획표</t>
    <phoneticPr fontId="2" type="noConversion"/>
  </si>
  <si>
    <t>윤석남</t>
    <phoneticPr fontId="2" type="noConversion"/>
  </si>
  <si>
    <t>김미영</t>
    <phoneticPr fontId="2" type="noConversion"/>
  </si>
  <si>
    <t>안현승</t>
    <phoneticPr fontId="2" type="noConversion"/>
  </si>
  <si>
    <t>정은주</t>
    <phoneticPr fontId="2" type="noConversion"/>
  </si>
  <si>
    <t>박해수</t>
    <phoneticPr fontId="2" type="noConversion"/>
  </si>
  <si>
    <t>정성하</t>
    <phoneticPr fontId="2" type="noConversion"/>
  </si>
  <si>
    <t>심선희</t>
    <phoneticPr fontId="2" type="noConversion"/>
  </si>
  <si>
    <t>김유진</t>
    <phoneticPr fontId="2" type="noConversion"/>
  </si>
  <si>
    <t>최정욱</t>
    <phoneticPr fontId="2" type="noConversion"/>
  </si>
  <si>
    <t>이영진</t>
    <phoneticPr fontId="2" type="noConversion"/>
  </si>
  <si>
    <t>도서 대여 현황</t>
    <phoneticPr fontId="2" type="noConversion"/>
  </si>
  <si>
    <t>도서코드</t>
    <phoneticPr fontId="2" type="noConversion"/>
  </si>
  <si>
    <t>도서명</t>
    <phoneticPr fontId="2" type="noConversion"/>
  </si>
  <si>
    <t>슈퍼가르침</t>
    <phoneticPr fontId="2" type="noConversion"/>
  </si>
  <si>
    <t>푸른사자</t>
    <phoneticPr fontId="2" type="noConversion"/>
  </si>
  <si>
    <t>마음세탁소</t>
    <phoneticPr fontId="2" type="noConversion"/>
  </si>
  <si>
    <t>사소한추억</t>
    <phoneticPr fontId="2" type="noConversion"/>
  </si>
  <si>
    <t>무한계단</t>
    <phoneticPr fontId="2" type="noConversion"/>
  </si>
  <si>
    <t>흔한소통</t>
    <phoneticPr fontId="2" type="noConversion"/>
  </si>
  <si>
    <t>H-2012</t>
    <phoneticPr fontId="2" type="noConversion"/>
  </si>
  <si>
    <t>G-1857</t>
    <phoneticPr fontId="2" type="noConversion"/>
  </si>
  <si>
    <t>P-6368</t>
    <phoneticPr fontId="2" type="noConversion"/>
  </si>
  <si>
    <t>B-5103</t>
    <phoneticPr fontId="2" type="noConversion"/>
  </si>
  <si>
    <t>고객코드</t>
    <phoneticPr fontId="2" type="noConversion"/>
  </si>
  <si>
    <t>H101</t>
    <phoneticPr fontId="2" type="noConversion"/>
  </si>
  <si>
    <t>H102</t>
    <phoneticPr fontId="2" type="noConversion"/>
  </si>
  <si>
    <t>H103</t>
    <phoneticPr fontId="2" type="noConversion"/>
  </si>
  <si>
    <t>S101</t>
    <phoneticPr fontId="2" type="noConversion"/>
  </si>
  <si>
    <t>S102</t>
    <phoneticPr fontId="2" type="noConversion"/>
  </si>
  <si>
    <t>B101</t>
    <phoneticPr fontId="2" type="noConversion"/>
  </si>
  <si>
    <t>성명</t>
    <phoneticPr fontId="2" type="noConversion"/>
  </si>
  <si>
    <t>허지혜</t>
    <phoneticPr fontId="2" type="noConversion"/>
  </si>
  <si>
    <t>김상두</t>
    <phoneticPr fontId="2" type="noConversion"/>
  </si>
  <si>
    <t>사오정</t>
    <phoneticPr fontId="2" type="noConversion"/>
  </si>
  <si>
    <t>이구철</t>
    <phoneticPr fontId="2" type="noConversion"/>
  </si>
  <si>
    <t>강수옥</t>
    <phoneticPr fontId="2" type="noConversion"/>
  </si>
  <si>
    <t>나도연</t>
    <phoneticPr fontId="2" type="noConversion"/>
  </si>
  <si>
    <t>주민등록번호</t>
    <phoneticPr fontId="2" type="noConversion"/>
  </si>
  <si>
    <t>740507-270****</t>
    <phoneticPr fontId="2" type="noConversion"/>
  </si>
  <si>
    <t>790805-148****</t>
    <phoneticPr fontId="2" type="noConversion"/>
  </si>
  <si>
    <t>820420-103****</t>
    <phoneticPr fontId="2" type="noConversion"/>
  </si>
  <si>
    <t>821115-212****</t>
    <phoneticPr fontId="2" type="noConversion"/>
  </si>
  <si>
    <t>830930-209****</t>
    <phoneticPr fontId="2" type="noConversion"/>
  </si>
  <si>
    <t>성별</t>
    <phoneticPr fontId="2" type="noConversion"/>
  </si>
  <si>
    <t>여</t>
    <phoneticPr fontId="2" type="noConversion"/>
  </si>
  <si>
    <t>남</t>
    <phoneticPr fontId="2" type="noConversion"/>
  </si>
  <si>
    <t>거래시작일</t>
    <phoneticPr fontId="2" type="noConversion"/>
  </si>
  <si>
    <t>주문금액</t>
    <phoneticPr fontId="2" type="noConversion"/>
  </si>
  <si>
    <t>누적점수</t>
    <phoneticPr fontId="2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</si>
  <si>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</si>
  <si>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</si>
  <si>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</si>
  <si>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</si>
  <si>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</si>
  <si>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</si>
  <si>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</si>
  <si>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</si>
  <si>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</si>
  <si>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</si>
  <si>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</si>
  <si>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</si>
  <si>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</si>
  <si>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상여급/공제계비율인하</t>
  </si>
  <si>
    <t>만든 사람 jhkim 날짜 2026-03-11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</si>
  <si>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</si>
  <si>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</si>
  <si>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</si>
  <si>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</si>
  <si>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</si>
  <si>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</si>
  <si>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</si>
  <si>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</si>
  <si>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공제계비율</t>
  </si>
  <si>
    <t>매출수량</t>
    <phoneticPr fontId="2" type="noConversion"/>
  </si>
  <si>
    <t>차월이월</t>
    <phoneticPr fontId="2" type="noConversion"/>
  </si>
  <si>
    <t>&lt;=50</t>
    <phoneticPr fontId="2" type="noConversion"/>
  </si>
  <si>
    <t>이지형부장</t>
  </si>
  <si>
    <t>오지명부장</t>
  </si>
  <si>
    <t>만든 사람 jhkim 날짜 2026-03-11
수정한 사람 jhkim 날짜 2026-03-11</t>
  </si>
  <si>
    <t>820525-167****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</si>
</sst>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7" fillId="0" borderId="2" xfId="2" applyAlignment="1">
      <alignment horizontal="centerContinuous" vertical="center"/>
    </xf>
    <xf numFmtId="177" fontId="0" fillId="0" borderId="1" xfId="0" applyNumberFormat="1" applyBorder="1">
      <alignment vertical="center"/>
    </xf>
    <xf numFmtId="0" fontId="1" fillId="3" borderId="3" xfId="3" applyBorder="1" applyAlignment="1">
      <alignment horizontal="center" vertical="center"/>
    </xf>
    <xf numFmtId="0" fontId="1" fillId="3" borderId="4" xfId="3" applyBorder="1" applyAlignment="1">
      <alignment horizontal="center" vertical="center"/>
    </xf>
    <xf numFmtId="0" fontId="1" fillId="3" borderId="5" xfId="3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10" fillId="4" borderId="14" xfId="0" applyFont="1" applyFill="1" applyBorder="1" applyAlignment="1">
      <alignment horizontal="left" vertical="center"/>
    </xf>
    <xf numFmtId="0" fontId="9" fillId="4" borderId="12" xfId="0" applyFont="1" applyFill="1" applyBorder="1" applyAlignment="1">
      <alignment horizontal="left" vertical="center"/>
    </xf>
    <xf numFmtId="0" fontId="10" fillId="4" borderId="12" xfId="0" applyFont="1" applyFill="1" applyBorder="1" applyAlignment="1">
      <alignment horizontal="left" vertical="center"/>
    </xf>
    <xf numFmtId="0" fontId="12" fillId="5" borderId="15" xfId="0" applyFont="1" applyFill="1" applyBorder="1" applyAlignment="1">
      <alignment horizontal="left" vertical="center"/>
    </xf>
    <xf numFmtId="0" fontId="13" fillId="5" borderId="15" xfId="0" applyFont="1" applyFill="1" applyBorder="1" applyAlignment="1">
      <alignment horizontal="left" vertical="center"/>
    </xf>
    <xf numFmtId="0" fontId="11" fillId="5" borderId="13" xfId="0" applyFont="1" applyFill="1" applyBorder="1" applyAlignment="1">
      <alignment horizontal="left" vertical="center"/>
    </xf>
    <xf numFmtId="0" fontId="9" fillId="4" borderId="12" xfId="0" applyFont="1" applyFill="1" applyBorder="1" applyAlignment="1">
      <alignment horizontal="right" vertical="center"/>
    </xf>
    <xf numFmtId="0" fontId="9" fillId="4" borderId="14" xfId="0" applyFont="1" applyFill="1" applyBorder="1" applyAlignment="1">
      <alignment horizontal="right" vertical="center"/>
    </xf>
    <xf numFmtId="0" fontId="15" fillId="7" borderId="1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13" xfId="0" applyNumberFormat="1" applyBorder="1">
      <alignment vertical="center"/>
    </xf>
    <xf numFmtId="0" fontId="0" fillId="0" borderId="15" xfId="0" applyBorder="1">
      <alignment vertical="center"/>
    </xf>
    <xf numFmtId="0" fontId="11" fillId="5" borderId="0" xfId="0" applyFont="1" applyFill="1" applyAlignment="1">
      <alignment horizontal="left" vertical="center"/>
    </xf>
    <xf numFmtId="9" fontId="0" fillId="6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multiLvlStrRef>
              <c:f>(차트작업!$B$4:$C$7,차트작업!$B$9:$C$10,차트작업!$B$12:$C$12)</c:f>
              <c:multiLvlStrCache>
                <c:ptCount val="7"/>
                <c:lvl>
                  <c:pt idx="0">
                    <c:v>정보처리과</c:v>
                  </c:pt>
                  <c:pt idx="1">
                    <c:v>정보처리과</c:v>
                  </c:pt>
                  <c:pt idx="2">
                    <c:v>사무자동화과</c:v>
                  </c:pt>
                  <c:pt idx="3">
                    <c:v>사무자동화과</c:v>
                  </c:pt>
                  <c:pt idx="4">
                    <c:v>정보처리과</c:v>
                  </c:pt>
                  <c:pt idx="5">
                    <c:v>사무자동화과</c:v>
                  </c:pt>
                  <c:pt idx="6">
                    <c:v>정보처리과</c:v>
                  </c:pt>
                </c:lvl>
                <c:lvl>
                  <c:pt idx="0">
                    <c:v>최고봉</c:v>
                  </c:pt>
                  <c:pt idx="1">
                    <c:v>장샛별</c:v>
                  </c:pt>
                  <c:pt idx="2">
                    <c:v>조은별</c:v>
                  </c:pt>
                  <c:pt idx="3">
                    <c:v>새희망</c:v>
                  </c:pt>
                  <c:pt idx="4">
                    <c:v>김승리</c:v>
                  </c:pt>
                  <c:pt idx="5">
                    <c:v>최적극</c:v>
                  </c:pt>
                  <c:pt idx="6">
                    <c:v>김튼튼</c:v>
                  </c:pt>
                </c:lvl>
              </c:multiLvlStrCache>
            </c:multiLvl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multiLvlStrRef>
              <c:f>(차트작업!$B$4:$C$7,차트작업!$B$9:$C$10,차트작업!$B$12:$C$12)</c:f>
              <c:multiLvlStrCache>
                <c:ptCount val="7"/>
                <c:lvl>
                  <c:pt idx="0">
                    <c:v>정보처리과</c:v>
                  </c:pt>
                  <c:pt idx="1">
                    <c:v>정보처리과</c:v>
                  </c:pt>
                  <c:pt idx="2">
                    <c:v>사무자동화과</c:v>
                  </c:pt>
                  <c:pt idx="3">
                    <c:v>사무자동화과</c:v>
                  </c:pt>
                  <c:pt idx="4">
                    <c:v>정보처리과</c:v>
                  </c:pt>
                  <c:pt idx="5">
                    <c:v>사무자동화과</c:v>
                  </c:pt>
                  <c:pt idx="6">
                    <c:v>정보처리과</c:v>
                  </c:pt>
                </c:lvl>
                <c:lvl>
                  <c:pt idx="0">
                    <c:v>최고봉</c:v>
                  </c:pt>
                  <c:pt idx="1">
                    <c:v>장샛별</c:v>
                  </c:pt>
                  <c:pt idx="2">
                    <c:v>조은별</c:v>
                  </c:pt>
                  <c:pt idx="3">
                    <c:v>새희망</c:v>
                  </c:pt>
                  <c:pt idx="4">
                    <c:v>김승리</c:v>
                  </c:pt>
                  <c:pt idx="5">
                    <c:v>최적극</c:v>
                  </c:pt>
                  <c:pt idx="6">
                    <c:v>김튼튼</c:v>
                  </c:pt>
                </c:lvl>
              </c:multiLvlStrCache>
            </c:multiLvl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multiLvlStrRef>
              <c:f>(차트작업!$B$4:$C$7,차트작업!$B$9:$C$10,차트작업!$B$12:$C$12)</c:f>
              <c:multiLvlStrCache>
                <c:ptCount val="7"/>
                <c:lvl>
                  <c:pt idx="0">
                    <c:v>정보처리과</c:v>
                  </c:pt>
                  <c:pt idx="1">
                    <c:v>정보처리과</c:v>
                  </c:pt>
                  <c:pt idx="2">
                    <c:v>사무자동화과</c:v>
                  </c:pt>
                  <c:pt idx="3">
                    <c:v>사무자동화과</c:v>
                  </c:pt>
                  <c:pt idx="4">
                    <c:v>정보처리과</c:v>
                  </c:pt>
                  <c:pt idx="5">
                    <c:v>사무자동화과</c:v>
                  </c:pt>
                  <c:pt idx="6">
                    <c:v>정보처리과</c:v>
                  </c:pt>
                </c:lvl>
                <c:lvl>
                  <c:pt idx="0">
                    <c:v>최고봉</c:v>
                  </c:pt>
                  <c:pt idx="1">
                    <c:v>장샛별</c:v>
                  </c:pt>
                  <c:pt idx="2">
                    <c:v>조은별</c:v>
                  </c:pt>
                  <c:pt idx="3">
                    <c:v>새희망</c:v>
                  </c:pt>
                  <c:pt idx="4">
                    <c:v>김승리</c:v>
                  </c:pt>
                  <c:pt idx="5">
                    <c:v>최적극</c:v>
                  </c:pt>
                  <c:pt idx="6">
                    <c:v>김튼튼</c:v>
                  </c:pt>
                </c:lvl>
              </c:multiLvlStrCache>
            </c:multiLvl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multiLvlStrRef>
              <c:f>(차트작업!$B$4:$C$7,차트작업!$B$9:$C$10,차트작업!$B$12:$C$12)</c:f>
              <c:multiLvlStrCache>
                <c:ptCount val="7"/>
                <c:lvl>
                  <c:pt idx="0">
                    <c:v>정보처리과</c:v>
                  </c:pt>
                  <c:pt idx="1">
                    <c:v>정보처리과</c:v>
                  </c:pt>
                  <c:pt idx="2">
                    <c:v>사무자동화과</c:v>
                  </c:pt>
                  <c:pt idx="3">
                    <c:v>사무자동화과</c:v>
                  </c:pt>
                  <c:pt idx="4">
                    <c:v>정보처리과</c:v>
                  </c:pt>
                  <c:pt idx="5">
                    <c:v>사무자동화과</c:v>
                  </c:pt>
                  <c:pt idx="6">
                    <c:v>정보처리과</c:v>
                  </c:pt>
                </c:lvl>
                <c:lvl>
                  <c:pt idx="0">
                    <c:v>최고봉</c:v>
                  </c:pt>
                  <c:pt idx="1">
                    <c:v>장샛별</c:v>
                  </c:pt>
                  <c:pt idx="2">
                    <c:v>조은별</c:v>
                  </c:pt>
                  <c:pt idx="3">
                    <c:v>새희망</c:v>
                  </c:pt>
                  <c:pt idx="4">
                    <c:v>김승리</c:v>
                  </c:pt>
                  <c:pt idx="5">
                    <c:v>최적극</c:v>
                  </c:pt>
                  <c:pt idx="6">
                    <c:v>김튼튼</c:v>
                  </c:pt>
                </c:lvl>
              </c:multiLvlStrCache>
            </c:multiLvl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  <c:extLst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2</xdr:col>
          <xdr:colOff>0</xdr:colOff>
          <xdr:row>12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5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78A3F27F-581D-CC14-3C65-D42FEAF85E66}"/>
            </a:ext>
          </a:extLst>
        </xdr:cNvPr>
        <xdr:cNvSpPr/>
      </xdr:nvSpPr>
      <xdr:spPr>
        <a:xfrm>
          <a:off x="2849880" y="2255520"/>
          <a:ext cx="7239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hkim" refreshedDate="46092.729925115738" createdVersion="8" refreshedVersion="8" minRefreshableVersion="3" recordCount="8" xr:uid="{ED5E2C35-65D1-4901-8B62-073C79933FA7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40F2CB-3F0D-490F-BF7F-465E9492BB3A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tabSelected="1" workbookViewId="0">
      <selection activeCell="C7" sqref="C7"/>
    </sheetView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272</v>
      </c>
      <c r="B3" s="2" t="s">
        <v>279</v>
      </c>
      <c r="C3" s="2" t="s">
        <v>286</v>
      </c>
      <c r="D3" s="2" t="s">
        <v>292</v>
      </c>
      <c r="E3" s="2" t="s">
        <v>295</v>
      </c>
      <c r="F3" s="2" t="s">
        <v>296</v>
      </c>
      <c r="G3" s="2" t="s">
        <v>297</v>
      </c>
    </row>
    <row r="4" spans="1:7" x14ac:dyDescent="0.4">
      <c r="A4" s="2" t="s">
        <v>273</v>
      </c>
      <c r="B4" s="2" t="s">
        <v>280</v>
      </c>
      <c r="C4" s="2" t="s">
        <v>287</v>
      </c>
      <c r="D4" s="2" t="s">
        <v>293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274</v>
      </c>
      <c r="B5" s="2" t="s">
        <v>281</v>
      </c>
      <c r="C5" s="2" t="s">
        <v>288</v>
      </c>
      <c r="D5" s="2" t="s">
        <v>294</v>
      </c>
      <c r="E5" s="3">
        <v>42831</v>
      </c>
      <c r="F5" s="14">
        <v>230000</v>
      </c>
      <c r="G5" s="2">
        <v>450</v>
      </c>
    </row>
    <row r="6" spans="1:7" x14ac:dyDescent="0.4">
      <c r="A6" s="2" t="s">
        <v>275</v>
      </c>
      <c r="B6" s="2" t="s">
        <v>282</v>
      </c>
      <c r="C6" s="2" t="s">
        <v>289</v>
      </c>
      <c r="D6" s="2" t="s">
        <v>294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276</v>
      </c>
      <c r="B7" s="2" t="s">
        <v>283</v>
      </c>
      <c r="C7" s="2" t="s">
        <v>328</v>
      </c>
      <c r="D7" s="2" t="s">
        <v>294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277</v>
      </c>
      <c r="B8" s="2" t="s">
        <v>284</v>
      </c>
      <c r="C8" s="2" t="s">
        <v>291</v>
      </c>
      <c r="D8" s="2" t="s">
        <v>293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278</v>
      </c>
      <c r="B9" s="2" t="s">
        <v>285</v>
      </c>
      <c r="C9" s="2" t="s">
        <v>290</v>
      </c>
      <c r="D9" s="2" t="s">
        <v>293</v>
      </c>
      <c r="E9" s="3">
        <v>42392</v>
      </c>
      <c r="F9" s="1">
        <v>670000</v>
      </c>
      <c r="G9" s="2">
        <v>215</v>
      </c>
    </row>
  </sheetData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FD0C4-832C-4C98-ADF4-350801143785}">
  <sheetPr>
    <outlinePr summaryBelow="0"/>
  </sheetPr>
  <dimension ref="B1:F13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33" t="s">
        <v>314</v>
      </c>
      <c r="C2" s="34"/>
      <c r="D2" s="38"/>
      <c r="E2" s="38"/>
      <c r="F2" s="38"/>
    </row>
    <row r="3" spans="2:6" collapsed="1" x14ac:dyDescent="0.4">
      <c r="B3" s="32"/>
      <c r="C3" s="32"/>
      <c r="D3" s="39" t="s">
        <v>316</v>
      </c>
      <c r="E3" s="39" t="s">
        <v>311</v>
      </c>
      <c r="F3" s="39" t="s">
        <v>313</v>
      </c>
    </row>
    <row r="4" spans="2:6" ht="62.4" hidden="1" outlineLevel="1" x14ac:dyDescent="0.4">
      <c r="B4" s="46"/>
      <c r="C4" s="46"/>
      <c r="E4" s="48" t="s">
        <v>327</v>
      </c>
      <c r="F4" s="48" t="s">
        <v>312</v>
      </c>
    </row>
    <row r="5" spans="2:6" x14ac:dyDescent="0.4">
      <c r="B5" s="35" t="s">
        <v>315</v>
      </c>
      <c r="C5" s="36"/>
      <c r="D5" s="45"/>
      <c r="E5" s="45"/>
      <c r="F5" s="45"/>
    </row>
    <row r="6" spans="2:6" outlineLevel="1" x14ac:dyDescent="0.4">
      <c r="B6" s="46"/>
      <c r="C6" s="46" t="s">
        <v>310</v>
      </c>
      <c r="D6" s="42">
        <v>0.7</v>
      </c>
      <c r="E6" s="47">
        <v>0.7</v>
      </c>
      <c r="F6" s="47">
        <v>0.9</v>
      </c>
    </row>
    <row r="7" spans="2:6" outlineLevel="1" x14ac:dyDescent="0.4">
      <c r="B7" s="46"/>
      <c r="C7" s="46" t="s">
        <v>321</v>
      </c>
      <c r="D7" s="42">
        <v>0.11</v>
      </c>
      <c r="E7" s="47">
        <v>0.11</v>
      </c>
      <c r="F7" s="47">
        <v>0.13</v>
      </c>
    </row>
    <row r="8" spans="2:6" x14ac:dyDescent="0.4">
      <c r="B8" s="35" t="s">
        <v>317</v>
      </c>
      <c r="C8" s="36"/>
      <c r="D8" s="45"/>
      <c r="E8" s="45"/>
      <c r="F8" s="45"/>
    </row>
    <row r="9" spans="2:6" outlineLevel="1" x14ac:dyDescent="0.4">
      <c r="B9" s="46"/>
      <c r="C9" s="46" t="s">
        <v>325</v>
      </c>
      <c r="D9" s="43">
        <v>5144000</v>
      </c>
      <c r="E9" s="43">
        <v>5144000</v>
      </c>
      <c r="F9" s="43">
        <v>5620000</v>
      </c>
    </row>
    <row r="10" spans="2:6" ht="18" outlineLevel="1" thickBot="1" x14ac:dyDescent="0.45">
      <c r="B10" s="37"/>
      <c r="C10" s="37" t="s">
        <v>326</v>
      </c>
      <c r="D10" s="44">
        <v>4978000</v>
      </c>
      <c r="E10" s="44">
        <v>4978000</v>
      </c>
      <c r="F10" s="44">
        <v>5438000</v>
      </c>
    </row>
    <row r="11" spans="2:6" x14ac:dyDescent="0.4">
      <c r="B11" t="s">
        <v>318</v>
      </c>
    </row>
    <row r="12" spans="2:6" x14ac:dyDescent="0.4">
      <c r="B12" t="s">
        <v>319</v>
      </c>
    </row>
    <row r="13" spans="2:6" x14ac:dyDescent="0.4">
      <c r="B13" t="s">
        <v>320</v>
      </c>
    </row>
  </sheetData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I12" sqref="I12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49" t="s">
        <v>259</v>
      </c>
      <c r="B1" s="49"/>
      <c r="C1" s="49"/>
      <c r="D1" s="49"/>
      <c r="E1" s="49"/>
      <c r="F1" s="49"/>
      <c r="G1" s="49"/>
      <c r="H1" s="49"/>
      <c r="I1" s="49"/>
      <c r="J1" s="49"/>
    </row>
    <row r="3" spans="1:10" x14ac:dyDescent="0.4">
      <c r="A3" s="40" t="s">
        <v>197</v>
      </c>
      <c r="B3" s="41" t="s">
        <v>260</v>
      </c>
      <c r="C3" s="41" t="s">
        <v>261</v>
      </c>
      <c r="D3" s="41" t="s">
        <v>2</v>
      </c>
      <c r="E3" s="41" t="s">
        <v>32</v>
      </c>
      <c r="F3" s="41" t="s">
        <v>33</v>
      </c>
      <c r="G3" s="41" t="s">
        <v>198</v>
      </c>
      <c r="H3" s="41" t="s">
        <v>199</v>
      </c>
      <c r="I3" s="41" t="s">
        <v>200</v>
      </c>
      <c r="J3" s="41" t="s">
        <v>201</v>
      </c>
    </row>
    <row r="4" spans="1:10" x14ac:dyDescent="0.4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2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3" workbookViewId="0">
      <selection activeCell="N21" sqref="N21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49" t="s">
        <v>214</v>
      </c>
      <c r="B1" s="49"/>
      <c r="C1" s="49"/>
      <c r="D1" s="49"/>
      <c r="E1" s="49"/>
      <c r="F1" s="49"/>
      <c r="G1" s="49"/>
      <c r="H1" s="49"/>
      <c r="I1" s="49"/>
    </row>
    <row r="3" spans="1:9" x14ac:dyDescent="0.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E5" sqref="E5"/>
    </sheetView>
  </sheetViews>
  <sheetFormatPr defaultRowHeight="17.399999999999999" x14ac:dyDescent="0.4"/>
  <cols>
    <col min="4" max="4" width="13.296875" bestFit="1" customWidth="1"/>
    <col min="6" max="6" width="13.296875" bestFit="1" customWidth="1"/>
  </cols>
  <sheetData>
    <row r="1" spans="1:7" ht="25.05" customHeight="1" thickBot="1" x14ac:dyDescent="0.45">
      <c r="A1" s="15" t="s">
        <v>93</v>
      </c>
      <c r="B1" s="15"/>
      <c r="C1" s="15"/>
      <c r="D1" s="15"/>
      <c r="E1" s="15"/>
      <c r="F1" s="15"/>
      <c r="G1" s="15"/>
    </row>
    <row r="2" spans="1:7" ht="18.600000000000001" thickTop="1" thickBot="1" x14ac:dyDescent="0.45"/>
    <row r="3" spans="1:7" x14ac:dyDescent="0.4">
      <c r="A3" s="17" t="s">
        <v>94</v>
      </c>
      <c r="B3" s="18" t="s">
        <v>95</v>
      </c>
      <c r="C3" s="18" t="s">
        <v>96</v>
      </c>
      <c r="D3" s="18" t="s">
        <v>97</v>
      </c>
      <c r="E3" s="18" t="s">
        <v>98</v>
      </c>
      <c r="F3" s="18" t="s">
        <v>99</v>
      </c>
      <c r="G3" s="19" t="s">
        <v>100</v>
      </c>
    </row>
    <row r="4" spans="1:7" x14ac:dyDescent="0.4">
      <c r="A4" s="20" t="s">
        <v>101</v>
      </c>
      <c r="B4" s="6">
        <v>200</v>
      </c>
      <c r="C4" s="6">
        <v>220</v>
      </c>
      <c r="D4" s="16">
        <v>26400000</v>
      </c>
      <c r="E4" s="13">
        <v>0.1</v>
      </c>
      <c r="F4" s="16">
        <v>23760000</v>
      </c>
      <c r="G4" s="21">
        <v>1.1000000000000001</v>
      </c>
    </row>
    <row r="5" spans="1:7" x14ac:dyDescent="0.4">
      <c r="A5" s="20" t="s">
        <v>64</v>
      </c>
      <c r="B5" s="6">
        <v>150</v>
      </c>
      <c r="C5" s="6">
        <v>120</v>
      </c>
      <c r="D5" s="16">
        <v>14400000</v>
      </c>
      <c r="E5" s="13">
        <v>0</v>
      </c>
      <c r="F5" s="16">
        <v>14400000</v>
      </c>
      <c r="G5" s="21">
        <v>0.8</v>
      </c>
    </row>
    <row r="6" spans="1:7" x14ac:dyDescent="0.4">
      <c r="A6" s="20" t="s">
        <v>102</v>
      </c>
      <c r="B6" s="6">
        <v>120</v>
      </c>
      <c r="C6" s="6">
        <v>100</v>
      </c>
      <c r="D6" s="16">
        <v>12000000</v>
      </c>
      <c r="E6" s="13">
        <v>0</v>
      </c>
      <c r="F6" s="16">
        <v>12000000</v>
      </c>
      <c r="G6" s="21">
        <v>0.83</v>
      </c>
    </row>
    <row r="7" spans="1:7" x14ac:dyDescent="0.4">
      <c r="A7" s="20" t="s">
        <v>103</v>
      </c>
      <c r="B7" s="6">
        <v>300</v>
      </c>
      <c r="C7" s="6">
        <v>220</v>
      </c>
      <c r="D7" s="16">
        <v>66000000</v>
      </c>
      <c r="E7" s="13">
        <v>0.2</v>
      </c>
      <c r="F7" s="16">
        <v>52800000</v>
      </c>
      <c r="G7" s="21">
        <v>0.73</v>
      </c>
    </row>
    <row r="8" spans="1:7" x14ac:dyDescent="0.4">
      <c r="A8" s="20" t="s">
        <v>104</v>
      </c>
      <c r="B8" s="6">
        <v>200</v>
      </c>
      <c r="C8" s="6">
        <v>210</v>
      </c>
      <c r="D8" s="16">
        <v>63000000</v>
      </c>
      <c r="E8" s="13">
        <v>0.2</v>
      </c>
      <c r="F8" s="16">
        <v>50400000</v>
      </c>
      <c r="G8" s="21">
        <v>1.05</v>
      </c>
    </row>
    <row r="9" spans="1:7" x14ac:dyDescent="0.4">
      <c r="A9" s="20" t="s">
        <v>105</v>
      </c>
      <c r="B9" s="6">
        <v>150</v>
      </c>
      <c r="C9" s="6">
        <v>150</v>
      </c>
      <c r="D9" s="16">
        <v>45000000</v>
      </c>
      <c r="E9" s="13">
        <v>0.15</v>
      </c>
      <c r="F9" s="16">
        <v>38250000</v>
      </c>
      <c r="G9" s="21">
        <v>1</v>
      </c>
    </row>
    <row r="10" spans="1:7" ht="18" thickBot="1" x14ac:dyDescent="0.45">
      <c r="A10" s="22" t="s">
        <v>106</v>
      </c>
      <c r="B10" s="23">
        <v>1120</v>
      </c>
      <c r="C10" s="23">
        <v>1020</v>
      </c>
      <c r="D10" s="24">
        <v>226800000</v>
      </c>
      <c r="E10" s="25"/>
      <c r="F10" s="24">
        <v>191610000</v>
      </c>
      <c r="G10" s="26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F7" sqref="F7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49" t="s">
        <v>107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50" t="s">
        <v>108</v>
      </c>
      <c r="B3" s="50" t="s">
        <v>109</v>
      </c>
      <c r="C3" s="50"/>
      <c r="D3" s="50"/>
      <c r="E3" s="50"/>
      <c r="F3" s="50"/>
      <c r="G3" s="50"/>
      <c r="H3" s="50"/>
      <c r="I3" s="50"/>
      <c r="J3" s="50"/>
      <c r="K3" s="50"/>
    </row>
    <row r="4" spans="1:11" x14ac:dyDescent="0.4">
      <c r="A4" s="50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2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18"/>
  <sheetViews>
    <sheetView workbookViewId="0">
      <selection activeCell="F20" sqref="F20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49" t="s">
        <v>111</v>
      </c>
      <c r="B1" s="49"/>
      <c r="C1" s="49"/>
      <c r="D1" s="49"/>
      <c r="E1" s="49"/>
      <c r="F1" s="49"/>
      <c r="G1" s="49"/>
      <c r="H1" s="49"/>
      <c r="I1" s="49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s="2" t="s">
        <v>322</v>
      </c>
      <c r="B14" s="2" t="s">
        <v>323</v>
      </c>
    </row>
    <row r="15" spans="1:9" x14ac:dyDescent="0.4">
      <c r="A15" t="b">
        <f>F4&gt;=AVERAGE($F$4:$F$12)</f>
        <v>1</v>
      </c>
      <c r="B15" s="2" t="s">
        <v>324</v>
      </c>
    </row>
    <row r="18" spans="1:9" x14ac:dyDescent="0.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</sheetData>
  <mergeCells count="1">
    <mergeCell ref="A1:I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workbookViewId="0">
      <selection activeCell="I6" sqref="I6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1" x14ac:dyDescent="0.4">
      <c r="A1" s="4" t="s">
        <v>8</v>
      </c>
      <c r="B1" s="5" t="s">
        <v>9</v>
      </c>
      <c r="G1" s="4" t="s">
        <v>31</v>
      </c>
      <c r="H1" s="5" t="s">
        <v>248</v>
      </c>
    </row>
    <row r="2" spans="1:11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1" x14ac:dyDescent="0.4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45447</v>
      </c>
      <c r="I3" s="6" t="str">
        <f>IF(MOD(DAY(H3),5)=0,"야간","주간")</f>
        <v>주간</v>
      </c>
      <c r="K3">
        <f>DAY(H3)</f>
        <v>4</v>
      </c>
    </row>
    <row r="4" spans="1:11" x14ac:dyDescent="0.4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45448</v>
      </c>
      <c r="I4" s="6" t="str">
        <f t="shared" ref="I4:I12" si="0">IF(MOD(DAY(H4),5)=0,"야간","주간")</f>
        <v>야간</v>
      </c>
    </row>
    <row r="5" spans="1:11" x14ac:dyDescent="0.4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45449</v>
      </c>
      <c r="I5" s="6" t="str">
        <f t="shared" si="0"/>
        <v>주간</v>
      </c>
    </row>
    <row r="6" spans="1:11" x14ac:dyDescent="0.4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45453</v>
      </c>
      <c r="I6" s="6" t="str">
        <f t="shared" si="0"/>
        <v>야간</v>
      </c>
    </row>
    <row r="7" spans="1:11" x14ac:dyDescent="0.4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45456</v>
      </c>
      <c r="I7" s="6" t="str">
        <f t="shared" si="0"/>
        <v>주간</v>
      </c>
    </row>
    <row r="8" spans="1:11" x14ac:dyDescent="0.4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45457</v>
      </c>
      <c r="I8" s="6" t="str">
        <f t="shared" si="0"/>
        <v>주간</v>
      </c>
    </row>
    <row r="9" spans="1:11" x14ac:dyDescent="0.4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45458</v>
      </c>
      <c r="I9" s="6" t="str">
        <f t="shared" si="0"/>
        <v>야간</v>
      </c>
    </row>
    <row r="10" spans="1:11" x14ac:dyDescent="0.4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45460</v>
      </c>
      <c r="I10" s="6" t="str">
        <f t="shared" si="0"/>
        <v>주간</v>
      </c>
    </row>
    <row r="11" spans="1:11" x14ac:dyDescent="0.4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45463</v>
      </c>
      <c r="I11" s="6" t="str">
        <f t="shared" si="0"/>
        <v>야간</v>
      </c>
    </row>
    <row r="12" spans="1:11" x14ac:dyDescent="0.4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45464</v>
      </c>
      <c r="I12" s="6" t="str">
        <f t="shared" si="0"/>
        <v>주간</v>
      </c>
    </row>
    <row r="14" spans="1:11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1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1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PROPER(LEFT(C16,3)&amp;YEAR(D16))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I16*HLOOKUP(G16&amp;RIGHT(H16,1),$G$26:$K$27,2,FALSE)</f>
        <v>960000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PROPER(LEFT(C17,3)&amp;YEAR(D17))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I17*HLOOKUP(G17&amp;RIGHT(H17,1),$G$26:$K$27,2,FALSE)</f>
        <v>760000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>I18*HLOOKUP(G18&amp;RIGHT(H18,1),$G$26:$K$27,2,FALSE)</f>
        <v>860000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51" t="s">
        <v>92</v>
      </c>
      <c r="B36" s="51"/>
      <c r="C36" s="51"/>
      <c r="D36" s="51"/>
    </row>
    <row r="37" spans="1:4" x14ac:dyDescent="0.4">
      <c r="A37" s="52">
        <f>ROUND(DSUM($B$26:$D$34,3,$B$26:$B$27),-3)</f>
        <v>13574000</v>
      </c>
      <c r="B37" s="52"/>
      <c r="C37" s="52"/>
      <c r="D37" s="52"/>
    </row>
  </sheetData>
  <mergeCells count="2">
    <mergeCell ref="A36:D36"/>
    <mergeCell ref="A37:D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M12" sqref="M12"/>
    </sheetView>
  </sheetViews>
  <sheetFormatPr defaultRowHeight="17.399999999999999" outlineLevelRow="3" x14ac:dyDescent="0.4"/>
  <sheetData>
    <row r="1" spans="1:9" ht="21" x14ac:dyDescent="0.4">
      <c r="A1" s="49" t="s">
        <v>127</v>
      </c>
      <c r="B1" s="49"/>
      <c r="C1" s="49"/>
      <c r="D1" s="49"/>
      <c r="E1" s="49"/>
      <c r="F1" s="49"/>
      <c r="G1" s="49"/>
      <c r="H1" s="49"/>
      <c r="I1" s="49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">
      <c r="A6" s="6"/>
      <c r="B6" s="6"/>
      <c r="C6" s="27" t="s">
        <v>302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4">
      <c r="A7" s="6"/>
      <c r="B7" s="6"/>
      <c r="C7" s="27" t="s">
        <v>298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">
      <c r="A10" s="6"/>
      <c r="B10" s="6"/>
      <c r="C10" s="27" t="s">
        <v>303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4">
      <c r="A11" s="6"/>
      <c r="B11" s="6"/>
      <c r="C11" s="27" t="s">
        <v>299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">
      <c r="A17" s="2"/>
      <c r="B17" s="2"/>
      <c r="C17" s="29" t="s">
        <v>304</v>
      </c>
      <c r="D17" s="2"/>
      <c r="E17" s="28"/>
      <c r="F17" s="28"/>
      <c r="G17" s="28">
        <f>SUBTOTAL(4,G12:G16)</f>
        <v>1050</v>
      </c>
      <c r="H17" s="2"/>
      <c r="I17" s="2"/>
    </row>
    <row r="18" spans="1:9" outlineLevel="1" x14ac:dyDescent="0.4">
      <c r="A18" s="2"/>
      <c r="B18" s="2"/>
      <c r="C18" s="29" t="s">
        <v>300</v>
      </c>
      <c r="D18" s="2"/>
      <c r="E18" s="28">
        <f>SUBTOTAL(9,E12:E16)</f>
        <v>3400</v>
      </c>
      <c r="F18" s="28">
        <f>SUBTOTAL(9,F12:F16)</f>
        <v>170</v>
      </c>
      <c r="G18" s="28"/>
      <c r="H18" s="2"/>
      <c r="I18" s="2"/>
    </row>
    <row r="19" spans="1:9" x14ac:dyDescent="0.4">
      <c r="A19" s="2"/>
      <c r="B19" s="2"/>
      <c r="C19" s="29" t="s">
        <v>305</v>
      </c>
      <c r="D19" s="2"/>
      <c r="E19" s="28"/>
      <c r="F19" s="28"/>
      <c r="G19" s="28">
        <f>SUBTOTAL(4,G4:G16)</f>
        <v>4800</v>
      </c>
      <c r="H19" s="2"/>
      <c r="I19" s="2"/>
    </row>
    <row r="20" spans="1:9" x14ac:dyDescent="0.4">
      <c r="A20" s="2"/>
      <c r="B20" s="2"/>
      <c r="C20" s="29" t="s">
        <v>301</v>
      </c>
      <c r="D20" s="2"/>
      <c r="E20" s="28">
        <f>SUBTOTAL(9,E4:E16)</f>
        <v>18800</v>
      </c>
      <c r="F20" s="28">
        <f>SUBTOTAL(9,F4:F16)</f>
        <v>910</v>
      </c>
      <c r="G20" s="28"/>
      <c r="H20" s="2"/>
      <c r="I20" s="2"/>
    </row>
  </sheetData>
  <sortState xmlns:xlrd2="http://schemas.microsoft.com/office/spreadsheetml/2017/richdata2" ref="A4:I16">
    <sortCondition ref="C4:C16"/>
  </sortState>
  <mergeCells count="1">
    <mergeCell ref="A1:I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E2AB8-0586-482C-AED2-ABFB6F04B04B}">
  <dimension ref="A3:E13"/>
  <sheetViews>
    <sheetView workbookViewId="0">
      <selection activeCell="B7" sqref="B7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30" t="s">
        <v>308</v>
      </c>
      <c r="B3" s="30" t="s">
        <v>307</v>
      </c>
    </row>
    <row r="4" spans="1:5" x14ac:dyDescent="0.4">
      <c r="A4" s="30" t="s">
        <v>306</v>
      </c>
      <c r="B4" t="s">
        <v>171</v>
      </c>
      <c r="C4" t="s">
        <v>169</v>
      </c>
      <c r="D4" t="s">
        <v>167</v>
      </c>
      <c r="E4" t="s">
        <v>301</v>
      </c>
    </row>
    <row r="5" spans="1:5" x14ac:dyDescent="0.4">
      <c r="A5" s="31" t="s">
        <v>168</v>
      </c>
      <c r="B5" t="s">
        <v>309</v>
      </c>
      <c r="C5">
        <v>94</v>
      </c>
      <c r="D5" t="s">
        <v>309</v>
      </c>
      <c r="E5">
        <v>94</v>
      </c>
    </row>
    <row r="6" spans="1:5" x14ac:dyDescent="0.4">
      <c r="A6" s="31" t="s">
        <v>174</v>
      </c>
      <c r="B6" t="s">
        <v>309</v>
      </c>
      <c r="C6" t="s">
        <v>309</v>
      </c>
      <c r="D6">
        <v>89</v>
      </c>
      <c r="E6">
        <v>89</v>
      </c>
    </row>
    <row r="7" spans="1:5" x14ac:dyDescent="0.4">
      <c r="A7" s="31" t="s">
        <v>5</v>
      </c>
      <c r="B7" t="s">
        <v>309</v>
      </c>
      <c r="C7">
        <v>80</v>
      </c>
      <c r="D7" t="s">
        <v>309</v>
      </c>
      <c r="E7">
        <v>80</v>
      </c>
    </row>
    <row r="8" spans="1:5" x14ac:dyDescent="0.4">
      <c r="A8" s="31" t="s">
        <v>172</v>
      </c>
      <c r="B8" t="s">
        <v>309</v>
      </c>
      <c r="C8" t="s">
        <v>309</v>
      </c>
      <c r="D8">
        <v>70</v>
      </c>
      <c r="E8">
        <v>70</v>
      </c>
    </row>
    <row r="9" spans="1:5" x14ac:dyDescent="0.4">
      <c r="A9" s="31" t="s">
        <v>175</v>
      </c>
      <c r="B9">
        <v>93</v>
      </c>
      <c r="C9" t="s">
        <v>309</v>
      </c>
      <c r="D9" t="s">
        <v>309</v>
      </c>
      <c r="E9">
        <v>93</v>
      </c>
    </row>
    <row r="10" spans="1:5" x14ac:dyDescent="0.4">
      <c r="A10" s="31" t="s">
        <v>173</v>
      </c>
      <c r="B10">
        <v>81</v>
      </c>
      <c r="C10" t="s">
        <v>309</v>
      </c>
      <c r="D10" t="s">
        <v>309</v>
      </c>
      <c r="E10">
        <v>81</v>
      </c>
    </row>
    <row r="11" spans="1:5" x14ac:dyDescent="0.4">
      <c r="A11" s="31" t="s">
        <v>166</v>
      </c>
      <c r="B11" t="s">
        <v>309</v>
      </c>
      <c r="C11" t="s">
        <v>309</v>
      </c>
      <c r="D11">
        <v>92</v>
      </c>
      <c r="E11">
        <v>92</v>
      </c>
    </row>
    <row r="12" spans="1:5" x14ac:dyDescent="0.4">
      <c r="A12" s="31" t="s">
        <v>170</v>
      </c>
      <c r="B12">
        <v>92</v>
      </c>
      <c r="C12" t="s">
        <v>309</v>
      </c>
      <c r="D12" t="s">
        <v>309</v>
      </c>
      <c r="E12">
        <v>92</v>
      </c>
    </row>
    <row r="13" spans="1:5" x14ac:dyDescent="0.4">
      <c r="A13" s="31" t="s">
        <v>301</v>
      </c>
      <c r="B13">
        <v>266</v>
      </c>
      <c r="C13">
        <v>174</v>
      </c>
      <c r="D13">
        <v>251</v>
      </c>
      <c r="E13">
        <v>691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F8" sqref="F8"/>
    </sheetView>
  </sheetViews>
  <sheetFormatPr defaultRowHeight="17.399999999999999" x14ac:dyDescent="0.4"/>
  <sheetData>
    <row r="1" spans="1:7" ht="21" x14ac:dyDescent="0.4">
      <c r="A1" s="49" t="s">
        <v>159</v>
      </c>
      <c r="B1" s="49"/>
      <c r="C1" s="49"/>
      <c r="D1" s="49"/>
      <c r="E1" s="49"/>
      <c r="F1" s="49"/>
      <c r="G1" s="49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6" sqref="G6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49" t="s">
        <v>176</v>
      </c>
      <c r="B1" s="49"/>
      <c r="C1" s="49"/>
      <c r="D1" s="49"/>
      <c r="E1" s="49"/>
      <c r="F1" s="49"/>
      <c r="G1" s="49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2380000</v>
      </c>
      <c r="E4" s="7">
        <f>C4+D4</f>
        <v>5780000</v>
      </c>
      <c r="F4" s="7">
        <f>E4*$G$16</f>
        <v>635800</v>
      </c>
      <c r="G4" s="7">
        <f>ROUND(E4-F4,-3)</f>
        <v>5144000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1400000</v>
      </c>
      <c r="E5" s="7">
        <f t="shared" ref="E5:E14" si="1">C5+D5</f>
        <v>3400000</v>
      </c>
      <c r="F5" s="7">
        <f t="shared" ref="F5:F14" si="2">E5*$G$16</f>
        <v>374000</v>
      </c>
      <c r="G5" s="7">
        <f t="shared" ref="G5:G14" si="3">ROUND(E5-F5,-3)</f>
        <v>3026000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2303000</v>
      </c>
      <c r="E6" s="7">
        <f t="shared" si="1"/>
        <v>5593000</v>
      </c>
      <c r="F6" s="7">
        <f t="shared" si="2"/>
        <v>615230</v>
      </c>
      <c r="G6" s="7">
        <f t="shared" si="3"/>
        <v>4978000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1847999.9999999998</v>
      </c>
      <c r="E7" s="7">
        <f t="shared" si="1"/>
        <v>4488000</v>
      </c>
      <c r="F7" s="7">
        <f t="shared" si="2"/>
        <v>493680</v>
      </c>
      <c r="G7" s="7">
        <f t="shared" si="3"/>
        <v>3994000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1358000</v>
      </c>
      <c r="E8" s="7">
        <f t="shared" si="1"/>
        <v>3298000</v>
      </c>
      <c r="F8" s="7">
        <f t="shared" si="2"/>
        <v>362780</v>
      </c>
      <c r="G8" s="7">
        <f t="shared" si="3"/>
        <v>2935000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1028999.9999999999</v>
      </c>
      <c r="E9" s="7">
        <f t="shared" si="1"/>
        <v>2499000</v>
      </c>
      <c r="F9" s="7">
        <f t="shared" si="2"/>
        <v>274890</v>
      </c>
      <c r="G9" s="7">
        <f t="shared" si="3"/>
        <v>2224000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1806000</v>
      </c>
      <c r="E10" s="7">
        <f t="shared" si="1"/>
        <v>4386000</v>
      </c>
      <c r="F10" s="7">
        <f t="shared" si="2"/>
        <v>482460</v>
      </c>
      <c r="G10" s="7">
        <f t="shared" si="3"/>
        <v>3904000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979999.99999999988</v>
      </c>
      <c r="E11" s="7">
        <f t="shared" si="1"/>
        <v>2380000</v>
      </c>
      <c r="F11" s="7">
        <f t="shared" si="2"/>
        <v>261800</v>
      </c>
      <c r="G11" s="7">
        <f t="shared" si="3"/>
        <v>2118000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1071000</v>
      </c>
      <c r="E12" s="7">
        <f t="shared" si="1"/>
        <v>2601000</v>
      </c>
      <c r="F12" s="7">
        <f t="shared" si="2"/>
        <v>286110</v>
      </c>
      <c r="G12" s="7">
        <f t="shared" si="3"/>
        <v>2315000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1386000</v>
      </c>
      <c r="E13" s="7">
        <f t="shared" si="1"/>
        <v>3366000</v>
      </c>
      <c r="F13" s="7">
        <f t="shared" si="2"/>
        <v>370260</v>
      </c>
      <c r="G13" s="7">
        <f t="shared" si="3"/>
        <v>2996000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1014999.9999999999</v>
      </c>
      <c r="E14" s="7">
        <f t="shared" si="1"/>
        <v>2465000</v>
      </c>
      <c r="F14" s="7">
        <f t="shared" si="2"/>
        <v>271150</v>
      </c>
      <c r="G14" s="7">
        <f t="shared" si="3"/>
        <v>2194000</v>
      </c>
    </row>
    <row r="16" spans="1:7" x14ac:dyDescent="0.4">
      <c r="A16" s="6" t="s">
        <v>193</v>
      </c>
      <c r="B16" s="6" t="s">
        <v>194</v>
      </c>
      <c r="C16" s="13">
        <v>0.7</v>
      </c>
      <c r="E16" s="6" t="s">
        <v>195</v>
      </c>
      <c r="F16" s="6" t="s">
        <v>196</v>
      </c>
      <c r="G16" s="13">
        <v>0.11</v>
      </c>
    </row>
  </sheetData>
  <scenarios current="0" sqref="G4 G6">
    <scenario name="상여급/공제계비율인하" locked="1" count="2" user="jhkim" comment="만든 사람 jhkim 날짜 2026-03-11_x000a_수정한 사람 jhkim 날짜 2026-03-11">
      <inputCells r="C16" val="0.7" numFmtId="9"/>
      <inputCells r="G16" val="0.11" numFmtId="9"/>
    </scenario>
    <scenario name="상여급/공제계비율인상" locked="1" count="2" user="jhkim" comment="만든 사람 jhkim 날짜 2026-03-11">
      <inputCells r="C16" val="0.9" numFmtId="9"/>
      <inputCells r="G16" val="0.13" numFmtId="9"/>
    </scenario>
  </scenarios>
  <mergeCells count="1">
    <mergeCell ref="A1:G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8</vt:i4>
      </vt:variant>
    </vt:vector>
  </HeadingPairs>
  <TitlesOfParts>
    <vt:vector size="2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공제곕비율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김진호</cp:lastModifiedBy>
  <dcterms:created xsi:type="dcterms:W3CDTF">2023-04-27T08:01:32Z</dcterms:created>
  <dcterms:modified xsi:type="dcterms:W3CDTF">2026-03-11T10:19:59Z</dcterms:modified>
</cp:coreProperties>
</file>