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yoh1\Downloads\2025_기본서_컴활2급실기_학습자료_241127 update\03 기본모의고사\"/>
    </mc:Choice>
  </mc:AlternateContent>
  <xr:revisionPtr revIDLastSave="0" documentId="8_{27C60183-3E52-4CE6-9E85-8C1CC1C3F283}" xr6:coauthVersionLast="47" xr6:coauthVersionMax="47" xr10:uidLastSave="{00000000-0000-0000-0000-000000000000}"/>
  <bookViews>
    <workbookView xWindow="-110" yWindow="-110" windowWidth="19420" windowHeight="10420" firstSheet="4" activeTab="4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지형부장">'분석작업-3'!$G$4</definedName>
    <definedName name="판매현황">'기본작업-2'!$A$4:$G$9</definedName>
  </definedNames>
  <calcPr calcId="191029"/>
  <pivotCaches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7" i="2" l="1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/>
  <c r="C6" i="2" a="1"/>
  <c r="C6" i="2" s="1"/>
  <c r="C7" i="2" a="1"/>
  <c r="C7" i="2"/>
  <c r="C8" i="2" a="1"/>
  <c r="C8" i="2" s="1"/>
  <c r="C9" i="2" a="1"/>
  <c r="C9" i="2"/>
  <c r="C10" i="2" a="1"/>
  <c r="C10" i="2" s="1"/>
  <c r="C11" i="2" a="1"/>
  <c r="C11" i="2"/>
  <c r="C12" i="2" a="1"/>
  <c r="C12" i="2" s="1"/>
  <c r="C3" i="2" a="1"/>
  <c r="C3" i="2" s="1"/>
  <c r="G5" i="12"/>
  <c r="G6" i="12"/>
  <c r="G7" i="12"/>
  <c r="G8" i="12"/>
  <c r="G9" i="12"/>
  <c r="G4" i="12"/>
  <c r="G19" i="5"/>
  <c r="G17" i="5"/>
  <c r="G10" i="5"/>
  <c r="G6" i="5"/>
  <c r="F18" i="5"/>
  <c r="E18" i="5"/>
  <c r="F11" i="5"/>
  <c r="F20" i="5" s="1"/>
  <c r="E11" i="5"/>
  <c r="F7" i="5"/>
  <c r="E7" i="5"/>
  <c r="E20" i="5" s="1"/>
  <c r="A15" i="9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/>
  <c r="F9" i="10" s="1"/>
  <c r="D10" i="10"/>
  <c r="E10" i="10" s="1"/>
  <c r="F10" i="10" s="1"/>
  <c r="D11" i="10"/>
  <c r="E11" i="10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<sst xmlns="http://schemas.openxmlformats.org/spreadsheetml/2006/main" count="528" uniqueCount="327">
  <si>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</si>
  <si>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</si>
  <si>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</si>
  <si>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</si>
  <si>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</si>
  <si>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</si>
  <si>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</si>
  <si>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</si>
  <si>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</si>
  <si>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</si>
  <si>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</si>
  <si>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</si>
  <si>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</si>
  <si>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</si>
  <si>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</si>
  <si>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</si>
  <si>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</si>
  <si>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</si>
  <si>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</si>
  <si>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</si>
  <si>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</si>
  <si>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</si>
  <si>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</si>
  <si>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</si>
  <si>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</si>
  <si>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</si>
  <si>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</si>
  <si>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</si>
  <si>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</si>
  <si>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</si>
  <si>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</si>
  <si>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</si>
  <si>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</si>
  <si>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</si>
  <si>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</si>
  <si>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</si>
  <si>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</si>
  <si>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</si>
  <si>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</si>
  <si>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</si>
  <si>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</si>
  <si>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</si>
  <si>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</si>
  <si>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</si>
  <si>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</si>
  <si>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</si>
  <si>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</si>
  <si>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</si>
  <si>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</si>
  <si>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</si>
  <si>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</si>
  <si>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</si>
  <si>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</si>
  <si>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</si>
  <si>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</si>
  <si>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</si>
  <si>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</si>
  <si>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</si>
  <si>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</si>
  <si>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</si>
  <si>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</si>
  <si>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</si>
  <si>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</si>
  <si>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</si>
  <si>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</si>
  <si>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</si>
  <si>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</si>
  <si>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</si>
  <si>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</si>
  <si>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</si>
  <si>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</si>
  <si>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</si>
  <si>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</si>
  <si>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</si>
  <si>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</si>
  <si>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</si>
  <si>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</si>
  <si>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</si>
  <si>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</si>
  <si>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</si>
  <si>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</si>
  <si>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</si>
  <si>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</si>
  <si>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</si>
  <si>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</si>
  <si>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</si>
  <si>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</si>
  <si>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</si>
  <si>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</si>
  <si>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</si>
  <si>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</si>
  <si>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</si>
  <si>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</si>
  <si>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</si>
  <si>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</si>
  <si>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</si>
  <si>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</si>
  <si>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</si>
  <si>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</si>
  <si>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</si>
  <si>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</si>
  <si>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</si>
  <si>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</si>
  <si>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</si>
  <si>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</si>
  <si>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</si>
  <si>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</si>
  <si>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</si>
  <si>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</si>
  <si>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</si>
  <si>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</si>
  <si>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</si>
  <si>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</si>
  <si>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</si>
  <si>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</si>
  <si>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</si>
  <si>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</si>
  <si>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</si>
  <si>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</si>
  <si>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</si>
  <si>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</si>
  <si>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</si>
  <si>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</si>
  <si>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</si>
  <si>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</si>
  <si>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</si>
  <si>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</si>
  <si>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</si>
  <si>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</si>
  <si>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</si>
  <si>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</si>
  <si>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</si>
  <si>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</si>
  <si>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</si>
  <si>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</si>
  <si>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</si>
  <si>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</si>
  <si>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</si>
  <si>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</si>
  <si>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</si>
  <si>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</si>
  <si>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</si>
  <si>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</si>
  <si>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</si>
  <si>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</si>
  <si>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</si>
  <si>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</si>
  <si>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</si>
  <si>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</si>
  <si>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</si>
  <si>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</si>
  <si>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</si>
  <si>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</si>
  <si>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</si>
  <si>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</si>
  <si>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</si>
  <si>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</si>
  <si>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</si>
  <si>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</si>
  <si>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</si>
  <si>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</si>
  <si>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</si>
  <si>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</si>
  <si>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</si>
  <si>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</si>
  <si>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</si>
  <si>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</si>
  <si>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</si>
  <si>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</si>
  <si>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</si>
  <si>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</si>
  <si>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</si>
  <si>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</si>
  <si>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</si>
  <si>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</si>
  <si>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</si>
  <si>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</si>
  <si>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</si>
  <si>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</si>
  <si>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</si>
  <si>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</si>
  <si>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</si>
  <si>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</si>
  <si>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</si>
  <si>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</si>
  <si>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</si>
  <si>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</si>
  <si>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</si>
  <si>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</si>
  <si>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</si>
  <si>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</si>
  <si>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</si>
  <si>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</si>
  <si>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</si>
  <si>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</si>
  <si>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</si>
  <si>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</si>
  <si>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</si>
  <si>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</si>
  <si>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</si>
  <si>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</si>
  <si>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</si>
  <si>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</si>
  <si>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</si>
  <si>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</si>
  <si>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</si>
  <si>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</si>
  <si>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</si>
  <si>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</si>
  <si>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</si>
  <si>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</si>
  <si>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</si>
  <si>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</si>
  <si>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</si>
  <si>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</si>
  <si>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</si>
  <si>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</si>
  <si>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</si>
  <si>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</si>
  <si>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</si>
  <si>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</si>
  <si>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</si>
  <si>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</si>
  <si>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</si>
  <si>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</si>
  <si>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</si>
  <si>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</si>
  <si>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</si>
  <si>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</si>
  <si>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</si>
  <si>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</si>
  <si>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</si>
  <si>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</si>
  <si>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</si>
  <si>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</si>
  <si>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</si>
  <si>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</si>
  <si>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</si>
  <si>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</si>
  <si>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</si>
  <si>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</si>
  <si>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</si>
  <si>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</si>
  <si>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</si>
  <si>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</si>
  <si>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</si>
  <si>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</si>
  <si>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</si>
  <si>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</si>
  <si>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</si>
  <si>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</si>
  <si>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</si>
  <si>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</si>
  <si>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</si>
  <si>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</si>
  <si>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</si>
  <si>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</si>
  <si>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</si>
  <si>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</si>
  <si>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</si>
  <si>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</si>
  <si>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</si>
  <si>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</si>
  <si>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</si>
  <si>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</si>
  <si>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</si>
  <si>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</si>
  <si>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</si>
  <si>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</si>
  <si>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</si>
  <si>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</si>
  <si>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</si>
  <si>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</si>
  <si>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</si>
  <si>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</si>
  <si>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</si>
  <si>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</si>
  <si>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</si>
  <si>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</si>
  <si>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</si>
  <si>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S101</t>
    <phoneticPr fontId="1" type="noConversion"/>
  </si>
  <si>
    <t>H102</t>
    <phoneticPr fontId="1" type="noConversion"/>
  </si>
  <si>
    <t>H103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</si>
  <si>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</si>
  <si>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</si>
  <si>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</si>
  <si>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</si>
  <si>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</si>
  <si>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</si>
  <si>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</si>
  <si>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</si>
  <si>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740507-270***</t>
    <phoneticPr fontId="1" type="noConversion"/>
  </si>
  <si>
    <t>790805-148***</t>
    <phoneticPr fontId="1" type="noConversion"/>
  </si>
  <si>
    <t>820525-167***</t>
    <phoneticPr fontId="1" type="noConversion"/>
  </si>
  <si>
    <t>820420-103***</t>
    <phoneticPr fontId="1" type="noConversion"/>
  </si>
  <si>
    <t>830930-209***</t>
    <phoneticPr fontId="1" type="noConversion"/>
  </si>
  <si>
    <t>821115-212***</t>
    <phoneticPr fontId="1" type="noConversion"/>
  </si>
  <si>
    <t>여</t>
    <phoneticPr fontId="1" type="noConversion"/>
  </si>
  <si>
    <t>남</t>
    <phoneticPr fontId="1" type="noConversion"/>
  </si>
  <si>
    <t>차월이월</t>
    <phoneticPr fontId="1" type="noConversion"/>
  </si>
  <si>
    <t>&lt;=50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</si>
  <si>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</si>
  <si>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</si>
  <si>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</si>
  <si>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</si>
  <si>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</si>
  <si>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</si>
  <si>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</si>
  <si>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</si>
  <si>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</si>
  <si>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</si>
  <si>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</si>
  <si>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</si>
  <si>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</si>
  <si>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</si>
  <si>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</si>
  <si>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</si>
  <si>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</si>
  <si>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만든 사람 syoh1 날짜 2025-03-13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</si>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</sst>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3" applyAlignment="1">
      <alignment horizontal="centerContinuous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3" xfId="4" applyBorder="1" applyAlignment="1">
      <alignment horizontal="center" vertical="center"/>
    </xf>
    <xf numFmtId="0" fontId="2" fillId="3" borderId="4" xfId="4" applyBorder="1" applyAlignment="1">
      <alignment horizontal="center" vertical="center"/>
    </xf>
    <xf numFmtId="0" fontId="2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9" fillId="5" borderId="14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0" fillId="6" borderId="0" xfId="0" applyFont="1" applyFill="1" applyBorder="1" applyAlignment="1">
      <alignment horizontal="left" vertical="center"/>
    </xf>
    <xf numFmtId="0" fontId="11" fillId="6" borderId="15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0" fillId="6" borderId="13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right" vertical="center"/>
    </xf>
    <xf numFmtId="0" fontId="8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center"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A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58073F24-10B9-DB24-5C6A-6DBBC5D8279D}"/>
            </a:ext>
          </a:extLst>
        </xdr:cNvPr>
        <xdr:cNvSpPr/>
      </xdr:nvSpPr>
      <xdr:spPr>
        <a:xfrm>
          <a:off x="2819400" y="2209800"/>
          <a:ext cx="14478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yoh1" refreshedDate="45729.747089930555" createdVersion="8" refreshedVersion="8" minRefreshableVersion="3" recordCount="8" xr:uid="{3080BD83-0C33-45AE-B08D-EEF30132476D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C93EE8-2CD9-4A87-B547-0ADAE2B2DDBF}" name="피벗 테이블1" cacheId="4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0" sqref="G10"/>
    </sheetView>
  </sheetViews>
  <sheetFormatPr defaultRowHeight="17" x14ac:dyDescent="0.45"/>
  <cols>
    <col min="3" max="3" width="14.25" bestFit="1" customWidth="1"/>
    <col min="5" max="5" width="11.83203125" bestFit="1" customWidth="1"/>
    <col min="6" max="6" width="9.08203125" bestFit="1" customWidth="1"/>
  </cols>
  <sheetData>
    <row r="1" spans="1:7" x14ac:dyDescent="0.45">
      <c r="A1" t="s">
        <v>0</v>
      </c>
    </row>
    <row r="3" spans="1:7" x14ac:dyDescent="0.45">
      <c r="A3" s="2" t="s">
        <v>272</v>
      </c>
      <c r="B3" s="2" t="s">
        <v>273</v>
      </c>
      <c r="C3" s="2" t="s">
        <v>274</v>
      </c>
      <c r="D3" s="2" t="s">
        <v>275</v>
      </c>
      <c r="E3" s="2" t="s">
        <v>276</v>
      </c>
      <c r="F3" s="2" t="s">
        <v>277</v>
      </c>
      <c r="G3" s="2" t="s">
        <v>278</v>
      </c>
    </row>
    <row r="4" spans="1:7" x14ac:dyDescent="0.45">
      <c r="A4" s="2" t="s">
        <v>279</v>
      </c>
      <c r="B4" s="2" t="s">
        <v>285</v>
      </c>
      <c r="C4" s="2" t="s">
        <v>291</v>
      </c>
      <c r="D4" s="2" t="s">
        <v>297</v>
      </c>
      <c r="E4" s="3">
        <v>42431</v>
      </c>
      <c r="F4" s="1">
        <v>430000</v>
      </c>
      <c r="G4" s="2">
        <v>570</v>
      </c>
    </row>
    <row r="5" spans="1:7" x14ac:dyDescent="0.45">
      <c r="A5" s="2" t="s">
        <v>281</v>
      </c>
      <c r="B5" s="2" t="s">
        <v>286</v>
      </c>
      <c r="C5" s="2" t="s">
        <v>292</v>
      </c>
      <c r="D5" s="2" t="s">
        <v>298</v>
      </c>
      <c r="E5" s="3">
        <v>42831</v>
      </c>
      <c r="F5" s="1">
        <v>230000</v>
      </c>
      <c r="G5" s="2">
        <v>450</v>
      </c>
    </row>
    <row r="6" spans="1:7" x14ac:dyDescent="0.45">
      <c r="A6" s="2" t="s">
        <v>282</v>
      </c>
      <c r="B6" s="2" t="s">
        <v>287</v>
      </c>
      <c r="C6" s="2" t="s">
        <v>294</v>
      </c>
      <c r="D6" s="2" t="s">
        <v>298</v>
      </c>
      <c r="E6" s="3">
        <v>42876</v>
      </c>
      <c r="F6" s="1">
        <v>275000</v>
      </c>
      <c r="G6" s="2">
        <v>450</v>
      </c>
    </row>
    <row r="7" spans="1:7" x14ac:dyDescent="0.45">
      <c r="A7" s="2" t="s">
        <v>280</v>
      </c>
      <c r="B7" s="2" t="s">
        <v>288</v>
      </c>
      <c r="C7" s="2" t="s">
        <v>293</v>
      </c>
      <c r="D7" s="2" t="s">
        <v>298</v>
      </c>
      <c r="E7" s="3">
        <v>43129</v>
      </c>
      <c r="F7" s="1">
        <v>326000</v>
      </c>
      <c r="G7" s="2">
        <v>380</v>
      </c>
    </row>
    <row r="8" spans="1:7" x14ac:dyDescent="0.45">
      <c r="A8" s="2" t="s">
        <v>283</v>
      </c>
      <c r="B8" s="2" t="s">
        <v>289</v>
      </c>
      <c r="C8" s="2" t="s">
        <v>295</v>
      </c>
      <c r="D8" s="2" t="s">
        <v>297</v>
      </c>
      <c r="E8" s="3">
        <v>43385</v>
      </c>
      <c r="F8" s="1">
        <v>125000</v>
      </c>
      <c r="G8" s="2">
        <v>120</v>
      </c>
    </row>
    <row r="9" spans="1:7" x14ac:dyDescent="0.45">
      <c r="A9" s="2" t="s">
        <v>284</v>
      </c>
      <c r="B9" s="2" t="s">
        <v>290</v>
      </c>
      <c r="C9" s="2" t="s">
        <v>296</v>
      </c>
      <c r="D9" s="2" t="s">
        <v>297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621A4-F481-4FFB-8E62-0387F9419C02}">
  <sheetPr>
    <outlinePr summaryBelow="0"/>
  </sheetPr>
  <dimension ref="B1:F13"/>
  <sheetViews>
    <sheetView showGridLines="0" workbookViewId="0"/>
  </sheetViews>
  <sheetFormatPr defaultRowHeight="17" outlineLevelRow="1" outlineLevelCol="1" x14ac:dyDescent="0.45"/>
  <cols>
    <col min="3" max="3" width="10.4140625" bestFit="1" customWidth="1"/>
    <col min="4" max="6" width="21" bestFit="1" customWidth="1" outlineLevel="1"/>
  </cols>
  <sheetData>
    <row r="1" spans="2:6" ht="17.5" thickBot="1" x14ac:dyDescent="0.5"/>
    <row r="2" spans="2:6" x14ac:dyDescent="0.45">
      <c r="B2" s="44" t="s">
        <v>320</v>
      </c>
      <c r="C2" s="45"/>
      <c r="D2" s="51"/>
      <c r="E2" s="51"/>
      <c r="F2" s="51"/>
    </row>
    <row r="3" spans="2:6" collapsed="1" x14ac:dyDescent="0.45">
      <c r="B3" s="43"/>
      <c r="C3" s="43"/>
      <c r="D3" s="52" t="s">
        <v>322</v>
      </c>
      <c r="E3" s="52" t="s">
        <v>317</v>
      </c>
      <c r="F3" s="52" t="s">
        <v>319</v>
      </c>
    </row>
    <row r="4" spans="2:6" ht="32" hidden="1" outlineLevel="1" x14ac:dyDescent="0.45">
      <c r="B4" s="47"/>
      <c r="C4" s="47"/>
      <c r="D4" s="39"/>
      <c r="E4" s="54" t="s">
        <v>318</v>
      </c>
      <c r="F4" s="54" t="s">
        <v>318</v>
      </c>
    </row>
    <row r="5" spans="2:6" x14ac:dyDescent="0.45">
      <c r="B5" s="48" t="s">
        <v>321</v>
      </c>
      <c r="C5" s="49"/>
      <c r="D5" s="46"/>
      <c r="E5" s="46"/>
      <c r="F5" s="46"/>
    </row>
    <row r="6" spans="2:6" outlineLevel="1" x14ac:dyDescent="0.45">
      <c r="B6" s="47"/>
      <c r="C6" s="47" t="s">
        <v>313</v>
      </c>
      <c r="D6" s="40">
        <v>0.8</v>
      </c>
      <c r="E6" s="53">
        <v>0.7</v>
      </c>
      <c r="F6" s="53">
        <v>0.9</v>
      </c>
    </row>
    <row r="7" spans="2:6" outlineLevel="1" x14ac:dyDescent="0.45">
      <c r="B7" s="47"/>
      <c r="C7" s="47" t="s">
        <v>314</v>
      </c>
      <c r="D7" s="40">
        <v>0.12</v>
      </c>
      <c r="E7" s="53">
        <v>0.11</v>
      </c>
      <c r="F7" s="53">
        <v>0.13</v>
      </c>
    </row>
    <row r="8" spans="2:6" x14ac:dyDescent="0.45">
      <c r="B8" s="48" t="s">
        <v>323</v>
      </c>
      <c r="C8" s="49"/>
      <c r="D8" s="46"/>
      <c r="E8" s="46"/>
      <c r="F8" s="46"/>
    </row>
    <row r="9" spans="2:6" outlineLevel="1" x14ac:dyDescent="0.45">
      <c r="B9" s="47"/>
      <c r="C9" s="47" t="s">
        <v>315</v>
      </c>
      <c r="D9" s="41">
        <v>5386000</v>
      </c>
      <c r="E9" s="41">
        <v>5144000</v>
      </c>
      <c r="F9" s="41">
        <v>5620000</v>
      </c>
    </row>
    <row r="10" spans="2:6" ht="17.5" outlineLevel="1" thickBot="1" x14ac:dyDescent="0.5">
      <c r="B10" s="50"/>
      <c r="C10" s="50" t="s">
        <v>316</v>
      </c>
      <c r="D10" s="42">
        <v>5211000</v>
      </c>
      <c r="E10" s="42">
        <v>4978000</v>
      </c>
      <c r="F10" s="42">
        <v>5438000</v>
      </c>
    </row>
    <row r="11" spans="2:6" x14ac:dyDescent="0.45">
      <c r="B11" t="s">
        <v>324</v>
      </c>
    </row>
    <row r="12" spans="2:6" x14ac:dyDescent="0.45">
      <c r="B12" t="s">
        <v>325</v>
      </c>
    </row>
    <row r="13" spans="2:6" x14ac:dyDescent="0.45">
      <c r="B13" t="s">
        <v>326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H13" sqref="H13"/>
    </sheetView>
  </sheetViews>
  <sheetFormatPr defaultRowHeight="17" x14ac:dyDescent="0.45"/>
  <cols>
    <col min="3" max="3" width="11" bestFit="1" customWidth="1"/>
    <col min="5" max="6" width="9.5" bestFit="1" customWidth="1"/>
  </cols>
  <sheetData>
    <row r="1" spans="1:10" ht="21" x14ac:dyDescent="0.45">
      <c r="A1" s="14" t="s">
        <v>259</v>
      </c>
      <c r="B1" s="14"/>
      <c r="C1" s="14"/>
      <c r="D1" s="14"/>
      <c r="E1" s="14"/>
      <c r="F1" s="14"/>
      <c r="G1" s="14"/>
      <c r="H1" s="14"/>
      <c r="I1" s="14"/>
      <c r="J1" s="14"/>
    </row>
    <row r="3" spans="1:10" x14ac:dyDescent="0.45">
      <c r="A3" s="55" t="s">
        <v>197</v>
      </c>
      <c r="B3" s="55" t="s">
        <v>260</v>
      </c>
      <c r="C3" s="55" t="s">
        <v>261</v>
      </c>
      <c r="D3" s="55" t="s">
        <v>2</v>
      </c>
      <c r="E3" s="55" t="s">
        <v>32</v>
      </c>
      <c r="F3" s="55" t="s">
        <v>33</v>
      </c>
      <c r="G3" s="55" t="s">
        <v>198</v>
      </c>
      <c r="H3" s="55" t="s">
        <v>199</v>
      </c>
      <c r="I3" s="55" t="s">
        <v>200</v>
      </c>
      <c r="J3" s="55" t="s">
        <v>201</v>
      </c>
    </row>
    <row r="4" spans="1:10" x14ac:dyDescent="0.45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5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5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5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5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5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8" workbookViewId="0">
      <selection activeCell="K20" sqref="K20"/>
    </sheetView>
  </sheetViews>
  <sheetFormatPr defaultRowHeight="17" x14ac:dyDescent="0.45"/>
  <cols>
    <col min="3" max="3" width="12.33203125" bestFit="1" customWidth="1"/>
  </cols>
  <sheetData>
    <row r="1" spans="1:9" ht="21" x14ac:dyDescent="0.45">
      <c r="A1" s="14" t="s">
        <v>214</v>
      </c>
      <c r="B1" s="14"/>
      <c r="C1" s="14"/>
      <c r="D1" s="14"/>
      <c r="E1" s="14"/>
      <c r="F1" s="14"/>
      <c r="G1" s="14"/>
      <c r="H1" s="14"/>
      <c r="I1" s="14"/>
    </row>
    <row r="3" spans="1:9" x14ac:dyDescent="0.45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5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5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5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5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5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5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5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5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5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5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G10" activeCellId="1" sqref="E10 G10"/>
    </sheetView>
  </sheetViews>
  <sheetFormatPr defaultRowHeight="17" x14ac:dyDescent="0.45"/>
  <cols>
    <col min="4" max="4" width="13.08203125" bestFit="1" customWidth="1"/>
    <col min="6" max="6" width="13.08203125" bestFit="1" customWidth="1"/>
  </cols>
  <sheetData>
    <row r="1" spans="1:7" ht="25" customHeight="1" thickBot="1" x14ac:dyDescent="0.5">
      <c r="A1" s="18" t="s">
        <v>93</v>
      </c>
      <c r="B1" s="18"/>
      <c r="C1" s="18"/>
      <c r="D1" s="18"/>
      <c r="E1" s="18"/>
      <c r="F1" s="18"/>
      <c r="G1" s="18"/>
    </row>
    <row r="2" spans="1:7" ht="18" thickTop="1" thickBot="1" x14ac:dyDescent="0.5"/>
    <row r="3" spans="1:7" x14ac:dyDescent="0.45">
      <c r="A3" s="21" t="s">
        <v>94</v>
      </c>
      <c r="B3" s="22" t="s">
        <v>95</v>
      </c>
      <c r="C3" s="22" t="s">
        <v>96</v>
      </c>
      <c r="D3" s="22" t="s">
        <v>97</v>
      </c>
      <c r="E3" s="22" t="s">
        <v>98</v>
      </c>
      <c r="F3" s="22" t="s">
        <v>99</v>
      </c>
      <c r="G3" s="23" t="s">
        <v>100</v>
      </c>
    </row>
    <row r="4" spans="1:7" x14ac:dyDescent="0.45">
      <c r="A4" s="24" t="s">
        <v>101</v>
      </c>
      <c r="B4" s="6">
        <v>200</v>
      </c>
      <c r="C4" s="6">
        <v>220</v>
      </c>
      <c r="D4" s="19">
        <v>26400000</v>
      </c>
      <c r="E4" s="20">
        <v>0.1</v>
      </c>
      <c r="F4" s="19">
        <v>23760000</v>
      </c>
      <c r="G4" s="25">
        <v>1.1000000000000001</v>
      </c>
    </row>
    <row r="5" spans="1:7" x14ac:dyDescent="0.45">
      <c r="A5" s="24" t="s">
        <v>64</v>
      </c>
      <c r="B5" s="6">
        <v>150</v>
      </c>
      <c r="C5" s="6">
        <v>120</v>
      </c>
      <c r="D5" s="19">
        <v>14400000</v>
      </c>
      <c r="E5" s="20">
        <v>0</v>
      </c>
      <c r="F5" s="19">
        <v>14400000</v>
      </c>
      <c r="G5" s="25">
        <v>0.8</v>
      </c>
    </row>
    <row r="6" spans="1:7" x14ac:dyDescent="0.45">
      <c r="A6" s="24" t="s">
        <v>102</v>
      </c>
      <c r="B6" s="6">
        <v>120</v>
      </c>
      <c r="C6" s="6">
        <v>100</v>
      </c>
      <c r="D6" s="19">
        <v>12000000</v>
      </c>
      <c r="E6" s="20">
        <v>0</v>
      </c>
      <c r="F6" s="19">
        <v>12000000</v>
      </c>
      <c r="G6" s="25">
        <v>0.83</v>
      </c>
    </row>
    <row r="7" spans="1:7" x14ac:dyDescent="0.45">
      <c r="A7" s="24" t="s">
        <v>103</v>
      </c>
      <c r="B7" s="6">
        <v>300</v>
      </c>
      <c r="C7" s="6">
        <v>220</v>
      </c>
      <c r="D7" s="19">
        <v>66000000</v>
      </c>
      <c r="E7" s="20">
        <v>0.2</v>
      </c>
      <c r="F7" s="19">
        <v>52800000</v>
      </c>
      <c r="G7" s="25">
        <v>0.73</v>
      </c>
    </row>
    <row r="8" spans="1:7" x14ac:dyDescent="0.45">
      <c r="A8" s="24" t="s">
        <v>104</v>
      </c>
      <c r="B8" s="6">
        <v>200</v>
      </c>
      <c r="C8" s="6">
        <v>210</v>
      </c>
      <c r="D8" s="19">
        <v>63000000</v>
      </c>
      <c r="E8" s="20">
        <v>0.2</v>
      </c>
      <c r="F8" s="19">
        <v>50400000</v>
      </c>
      <c r="G8" s="25">
        <v>1.05</v>
      </c>
    </row>
    <row r="9" spans="1:7" x14ac:dyDescent="0.45">
      <c r="A9" s="24" t="s">
        <v>105</v>
      </c>
      <c r="B9" s="6">
        <v>150</v>
      </c>
      <c r="C9" s="6">
        <v>150</v>
      </c>
      <c r="D9" s="19">
        <v>45000000</v>
      </c>
      <c r="E9" s="20">
        <v>0.15</v>
      </c>
      <c r="F9" s="19">
        <v>38250000</v>
      </c>
      <c r="G9" s="25">
        <v>1</v>
      </c>
    </row>
    <row r="10" spans="1:7" ht="17.5" thickBot="1" x14ac:dyDescent="0.5">
      <c r="A10" s="26" t="s">
        <v>106</v>
      </c>
      <c r="B10" s="27">
        <v>1120</v>
      </c>
      <c r="C10" s="27">
        <v>1020</v>
      </c>
      <c r="D10" s="28">
        <v>226800000</v>
      </c>
      <c r="E10" s="29"/>
      <c r="F10" s="28">
        <v>191610000</v>
      </c>
      <c r="G10" s="3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R12" sqref="R12"/>
    </sheetView>
  </sheetViews>
  <sheetFormatPr defaultRowHeight="17" x14ac:dyDescent="0.45"/>
  <cols>
    <col min="2" max="11" width="5.58203125" customWidth="1"/>
  </cols>
  <sheetData>
    <row r="1" spans="1:11" ht="21" x14ac:dyDescent="0.45">
      <c r="A1" s="14" t="s">
        <v>107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6.5" customHeight="1" x14ac:dyDescent="0.4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5">
      <c r="A3" s="15" t="s">
        <v>108</v>
      </c>
      <c r="B3" s="15" t="s">
        <v>109</v>
      </c>
      <c r="C3" s="15"/>
      <c r="D3" s="15"/>
      <c r="E3" s="15"/>
      <c r="F3" s="15"/>
      <c r="G3" s="15"/>
      <c r="H3" s="15"/>
      <c r="I3" s="15"/>
      <c r="J3" s="15"/>
      <c r="K3" s="15"/>
    </row>
    <row r="4" spans="1:11" x14ac:dyDescent="0.45">
      <c r="A4" s="15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5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5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5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5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5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5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5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5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opLeftCell="A6" workbookViewId="0">
      <selection activeCell="L12" sqref="L12"/>
    </sheetView>
  </sheetViews>
  <sheetFormatPr defaultRowHeight="17" x14ac:dyDescent="0.45"/>
  <cols>
    <col min="3" max="4" width="8.5" bestFit="1" customWidth="1"/>
    <col min="5" max="5" width="10.58203125" bestFit="1" customWidth="1"/>
    <col min="6" max="6" width="8.6640625" customWidth="1"/>
    <col min="7" max="7" width="10.58203125" bestFit="1" customWidth="1"/>
    <col min="8" max="8" width="8.6640625" customWidth="1"/>
    <col min="9" max="9" width="9.08203125" bestFit="1" customWidth="1"/>
  </cols>
  <sheetData>
    <row r="1" spans="1:9" ht="21" x14ac:dyDescent="0.45">
      <c r="A1" s="14" t="s">
        <v>111</v>
      </c>
      <c r="B1" s="14"/>
      <c r="C1" s="14"/>
      <c r="D1" s="14"/>
      <c r="E1" s="14"/>
      <c r="F1" s="14"/>
      <c r="G1" s="14"/>
      <c r="H1" s="14"/>
      <c r="I1" s="14"/>
    </row>
    <row r="3" spans="1:9" x14ac:dyDescent="0.45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5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5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5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5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5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5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5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5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5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5">
      <c r="A14" s="31"/>
      <c r="B14" s="31" t="s">
        <v>299</v>
      </c>
    </row>
    <row r="15" spans="1:9" x14ac:dyDescent="0.45">
      <c r="A15" s="31" t="b">
        <f>F4&gt;=AVERAGE(F4:F12)</f>
        <v>1</v>
      </c>
      <c r="B15" s="31" t="s">
        <v>300</v>
      </c>
    </row>
    <row r="18" spans="1:9" x14ac:dyDescent="0.45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45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45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45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abSelected="1" topLeftCell="A4" workbookViewId="0">
      <selection activeCell="J33" sqref="J33"/>
    </sheetView>
  </sheetViews>
  <sheetFormatPr defaultRowHeight="17" x14ac:dyDescent="0.45"/>
  <cols>
    <col min="3" max="3" width="10.08203125" bestFit="1" customWidth="1"/>
    <col min="4" max="4" width="11.08203125" bestFit="1" customWidth="1"/>
    <col min="5" max="5" width="8.83203125" bestFit="1" customWidth="1"/>
    <col min="7" max="7" width="8.6640625" customWidth="1"/>
    <col min="8" max="8" width="10.75" bestFit="1" customWidth="1"/>
    <col min="9" max="10" width="9.5" bestFit="1" customWidth="1"/>
  </cols>
  <sheetData>
    <row r="1" spans="1:10" x14ac:dyDescent="0.45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45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45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45447</v>
      </c>
      <c r="I3" s="6" t="str">
        <f>IF(MOD(DAY(H3),5)=0,"야간","주간")</f>
        <v>주간</v>
      </c>
    </row>
    <row r="4" spans="1:10" x14ac:dyDescent="0.45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45448</v>
      </c>
      <c r="I4" s="6" t="str">
        <f t="shared" ref="I4:I12" si="0">IF(MOD(DAY(H4),5)=0,"야간","주간")</f>
        <v>야간</v>
      </c>
    </row>
    <row r="5" spans="1:10" x14ac:dyDescent="0.45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45449</v>
      </c>
      <c r="I5" s="6" t="str">
        <f t="shared" si="0"/>
        <v>주간</v>
      </c>
    </row>
    <row r="6" spans="1:10" x14ac:dyDescent="0.45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45453</v>
      </c>
      <c r="I6" s="6" t="str">
        <f t="shared" si="0"/>
        <v>야간</v>
      </c>
    </row>
    <row r="7" spans="1:10" x14ac:dyDescent="0.45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45456</v>
      </c>
      <c r="I7" s="6" t="str">
        <f t="shared" si="0"/>
        <v>주간</v>
      </c>
    </row>
    <row r="8" spans="1:10" x14ac:dyDescent="0.45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45457</v>
      </c>
      <c r="I8" s="6" t="str">
        <f t="shared" si="0"/>
        <v>주간</v>
      </c>
    </row>
    <row r="9" spans="1:10" x14ac:dyDescent="0.45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45458</v>
      </c>
      <c r="I9" s="6" t="str">
        <f t="shared" si="0"/>
        <v>야간</v>
      </c>
    </row>
    <row r="10" spans="1:10" x14ac:dyDescent="0.45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45460</v>
      </c>
      <c r="I10" s="6" t="str">
        <f t="shared" si="0"/>
        <v>주간</v>
      </c>
    </row>
    <row r="11" spans="1:10" x14ac:dyDescent="0.45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45463</v>
      </c>
      <c r="I11" s="6" t="str">
        <f t="shared" si="0"/>
        <v>야간</v>
      </c>
    </row>
    <row r="12" spans="1:10" x14ac:dyDescent="0.45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45464</v>
      </c>
      <c r="I12" s="6" t="str">
        <f t="shared" si="0"/>
        <v>주간</v>
      </c>
    </row>
    <row r="14" spans="1:10" x14ac:dyDescent="0.45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5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5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PROPER(LEFT(C16,3)&amp;YEAR(D16))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I16*HLOOKUP(G16&amp;RIGHT(H16,1),$H$26:$K$27,2,FALSE)</f>
        <v>960000</v>
      </c>
    </row>
    <row r="17" spans="1:11" x14ac:dyDescent="0.45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PROPER(LEFT(C17,3)&amp;YEAR(D17))</f>
        <v>Bel2022</v>
      </c>
      <c r="G17" s="6" t="s">
        <v>61</v>
      </c>
      <c r="H17" s="6" t="s">
        <v>63</v>
      </c>
      <c r="I17" s="6">
        <v>80</v>
      </c>
      <c r="J17" s="7">
        <f t="shared" ref="J17:J23" si="2">I17*HLOOKUP(G17&amp;RIGHT(H17,1),$H$26:$K$27,2,FALSE)</f>
        <v>760000</v>
      </c>
    </row>
    <row r="18" spans="1:11" x14ac:dyDescent="0.45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45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45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45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45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45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45">
      <c r="A25" s="4" t="s">
        <v>72</v>
      </c>
      <c r="B25" s="5" t="s">
        <v>73</v>
      </c>
      <c r="G25" t="s">
        <v>65</v>
      </c>
    </row>
    <row r="26" spans="1:11" x14ac:dyDescent="0.45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5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5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5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5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5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5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5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5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5">
      <c r="A36" s="16" t="s">
        <v>92</v>
      </c>
      <c r="B36" s="16"/>
      <c r="C36" s="16"/>
      <c r="D36" s="16"/>
    </row>
    <row r="37" spans="1:4" x14ac:dyDescent="0.45">
      <c r="A37" s="17">
        <f>ROUND(DSUM(A26:D34,4,B26:B27),-3)</f>
        <v>13574000</v>
      </c>
      <c r="B37" s="17"/>
      <c r="C37" s="17"/>
      <c r="D37" s="17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topLeftCell="A9" workbookViewId="0">
      <selection activeCell="K9" sqref="K9"/>
    </sheetView>
  </sheetViews>
  <sheetFormatPr defaultRowHeight="17" outlineLevelRow="3" x14ac:dyDescent="0.45"/>
  <sheetData>
    <row r="1" spans="1:9" ht="21" x14ac:dyDescent="0.45">
      <c r="A1" s="14" t="s">
        <v>127</v>
      </c>
      <c r="B1" s="14"/>
      <c r="C1" s="14"/>
      <c r="D1" s="14"/>
      <c r="E1" s="14"/>
      <c r="F1" s="14"/>
      <c r="G1" s="14"/>
      <c r="H1" s="14"/>
      <c r="I1" s="14"/>
    </row>
    <row r="2" spans="1:9" x14ac:dyDescent="0.45">
      <c r="I2" s="12" t="s">
        <v>128</v>
      </c>
    </row>
    <row r="3" spans="1:9" x14ac:dyDescent="0.45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45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45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45">
      <c r="A6" s="6"/>
      <c r="B6" s="6"/>
      <c r="C6" s="32" t="s">
        <v>305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45">
      <c r="A7" s="6"/>
      <c r="B7" s="6"/>
      <c r="C7" s="32" t="s">
        <v>301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45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45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45">
      <c r="A10" s="6"/>
      <c r="B10" s="6"/>
      <c r="C10" s="32" t="s">
        <v>306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45">
      <c r="A11" s="6"/>
      <c r="B11" s="6"/>
      <c r="C11" s="32" t="s">
        <v>302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45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45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45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5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45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45">
      <c r="A17" s="33"/>
      <c r="B17" s="33"/>
      <c r="C17" s="35" t="s">
        <v>307</v>
      </c>
      <c r="D17" s="33"/>
      <c r="E17" s="34"/>
      <c r="F17" s="34"/>
      <c r="G17" s="34">
        <f>SUBTOTAL(4,G12:G16)</f>
        <v>1050</v>
      </c>
      <c r="H17" s="33"/>
      <c r="I17" s="33"/>
    </row>
    <row r="18" spans="1:9" outlineLevel="1" x14ac:dyDescent="0.45">
      <c r="A18" s="33"/>
      <c r="B18" s="33"/>
      <c r="C18" s="35" t="s">
        <v>303</v>
      </c>
      <c r="D18" s="33"/>
      <c r="E18" s="34">
        <f>SUBTOTAL(9,E12:E16)</f>
        <v>3400</v>
      </c>
      <c r="F18" s="34">
        <f>SUBTOTAL(9,F12:F16)</f>
        <v>170</v>
      </c>
      <c r="G18" s="34"/>
      <c r="H18" s="33"/>
      <c r="I18" s="33"/>
    </row>
    <row r="19" spans="1:9" x14ac:dyDescent="0.45">
      <c r="A19" s="33"/>
      <c r="B19" s="33"/>
      <c r="C19" s="35" t="s">
        <v>308</v>
      </c>
      <c r="D19" s="33"/>
      <c r="E19" s="34"/>
      <c r="F19" s="34"/>
      <c r="G19" s="34">
        <f>SUBTOTAL(4,G4:G16)</f>
        <v>4800</v>
      </c>
      <c r="H19" s="33"/>
      <c r="I19" s="33"/>
    </row>
    <row r="20" spans="1:9" x14ac:dyDescent="0.45">
      <c r="A20" s="33"/>
      <c r="B20" s="33"/>
      <c r="C20" s="35" t="s">
        <v>304</v>
      </c>
      <c r="D20" s="33"/>
      <c r="E20" s="34">
        <f>SUBTOTAL(9,E4:E16)</f>
        <v>18800</v>
      </c>
      <c r="F20" s="34">
        <f>SUBTOTAL(9,F4:F16)</f>
        <v>910</v>
      </c>
      <c r="G20" s="34"/>
      <c r="H20" s="33"/>
      <c r="I20" s="33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B7361-31AE-4BD5-9532-E7FCEB0DB8F0}">
  <dimension ref="A3:E13"/>
  <sheetViews>
    <sheetView workbookViewId="0">
      <selection activeCell="B6" sqref="B6"/>
    </sheetView>
  </sheetViews>
  <sheetFormatPr defaultRowHeight="17" x14ac:dyDescent="0.45"/>
  <cols>
    <col min="1" max="2" width="11.4140625" bestFit="1" customWidth="1"/>
    <col min="3" max="3" width="5" bestFit="1" customWidth="1"/>
    <col min="4" max="5" width="6.83203125" bestFit="1" customWidth="1"/>
  </cols>
  <sheetData>
    <row r="3" spans="1:5" x14ac:dyDescent="0.45">
      <c r="A3" s="36" t="s">
        <v>311</v>
      </c>
      <c r="B3" s="36" t="s">
        <v>310</v>
      </c>
    </row>
    <row r="4" spans="1:5" x14ac:dyDescent="0.45">
      <c r="A4" s="36" t="s">
        <v>309</v>
      </c>
      <c r="B4" t="s">
        <v>171</v>
      </c>
      <c r="C4" t="s">
        <v>169</v>
      </c>
      <c r="D4" t="s">
        <v>167</v>
      </c>
      <c r="E4" t="s">
        <v>304</v>
      </c>
    </row>
    <row r="5" spans="1:5" x14ac:dyDescent="0.45">
      <c r="A5" s="37" t="s">
        <v>168</v>
      </c>
      <c r="B5" s="38" t="s">
        <v>312</v>
      </c>
      <c r="C5" s="38">
        <v>94</v>
      </c>
      <c r="D5" s="38" t="s">
        <v>312</v>
      </c>
      <c r="E5" s="38">
        <v>94</v>
      </c>
    </row>
    <row r="6" spans="1:5" x14ac:dyDescent="0.45">
      <c r="A6" s="37" t="s">
        <v>174</v>
      </c>
      <c r="B6" s="38" t="s">
        <v>312</v>
      </c>
      <c r="C6" s="38" t="s">
        <v>312</v>
      </c>
      <c r="D6" s="38">
        <v>89</v>
      </c>
      <c r="E6" s="38">
        <v>89</v>
      </c>
    </row>
    <row r="7" spans="1:5" x14ac:dyDescent="0.45">
      <c r="A7" s="37" t="s">
        <v>5</v>
      </c>
      <c r="B7" s="38" t="s">
        <v>312</v>
      </c>
      <c r="C7" s="38">
        <v>80</v>
      </c>
      <c r="D7" s="38" t="s">
        <v>312</v>
      </c>
      <c r="E7" s="38">
        <v>80</v>
      </c>
    </row>
    <row r="8" spans="1:5" x14ac:dyDescent="0.45">
      <c r="A8" s="37" t="s">
        <v>172</v>
      </c>
      <c r="B8" s="38" t="s">
        <v>312</v>
      </c>
      <c r="C8" s="38" t="s">
        <v>312</v>
      </c>
      <c r="D8" s="38">
        <v>70</v>
      </c>
      <c r="E8" s="38">
        <v>70</v>
      </c>
    </row>
    <row r="9" spans="1:5" x14ac:dyDescent="0.45">
      <c r="A9" s="37" t="s">
        <v>175</v>
      </c>
      <c r="B9" s="38">
        <v>93</v>
      </c>
      <c r="C9" s="38" t="s">
        <v>312</v>
      </c>
      <c r="D9" s="38" t="s">
        <v>312</v>
      </c>
      <c r="E9" s="38">
        <v>93</v>
      </c>
    </row>
    <row r="10" spans="1:5" x14ac:dyDescent="0.45">
      <c r="A10" s="37" t="s">
        <v>173</v>
      </c>
      <c r="B10" s="38">
        <v>81</v>
      </c>
      <c r="C10" s="38" t="s">
        <v>312</v>
      </c>
      <c r="D10" s="38" t="s">
        <v>312</v>
      </c>
      <c r="E10" s="38">
        <v>81</v>
      </c>
    </row>
    <row r="11" spans="1:5" x14ac:dyDescent="0.45">
      <c r="A11" s="37" t="s">
        <v>166</v>
      </c>
      <c r="B11" s="38" t="s">
        <v>312</v>
      </c>
      <c r="C11" s="38" t="s">
        <v>312</v>
      </c>
      <c r="D11" s="38">
        <v>92</v>
      </c>
      <c r="E11" s="38">
        <v>92</v>
      </c>
    </row>
    <row r="12" spans="1:5" x14ac:dyDescent="0.45">
      <c r="A12" s="37" t="s">
        <v>170</v>
      </c>
      <c r="B12" s="38">
        <v>92</v>
      </c>
      <c r="C12" s="38" t="s">
        <v>312</v>
      </c>
      <c r="D12" s="38" t="s">
        <v>312</v>
      </c>
      <c r="E12" s="38">
        <v>92</v>
      </c>
    </row>
    <row r="13" spans="1:5" x14ac:dyDescent="0.45">
      <c r="A13" s="37" t="s">
        <v>304</v>
      </c>
      <c r="B13" s="38">
        <v>266</v>
      </c>
      <c r="C13" s="38">
        <v>174</v>
      </c>
      <c r="D13" s="38">
        <v>251</v>
      </c>
      <c r="E13" s="38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F6" sqref="F6"/>
    </sheetView>
  </sheetViews>
  <sheetFormatPr defaultRowHeight="17" x14ac:dyDescent="0.45"/>
  <sheetData>
    <row r="1" spans="1:7" ht="21" x14ac:dyDescent="0.45">
      <c r="A1" s="14" t="s">
        <v>159</v>
      </c>
      <c r="B1" s="14"/>
      <c r="C1" s="14"/>
      <c r="D1" s="14"/>
      <c r="E1" s="14"/>
      <c r="F1" s="14"/>
      <c r="G1" s="14"/>
    </row>
    <row r="3" spans="1:7" x14ac:dyDescent="0.45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5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5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5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5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5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5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5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5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7" x14ac:dyDescent="0.45"/>
  <cols>
    <col min="1" max="1" width="10.4140625" bestFit="1" customWidth="1"/>
    <col min="3" max="5" width="10.58203125" bestFit="1" customWidth="1"/>
    <col min="6" max="6" width="9.08203125" bestFit="1" customWidth="1"/>
    <col min="7" max="7" width="10.58203125" bestFit="1" customWidth="1"/>
  </cols>
  <sheetData>
    <row r="1" spans="1:7" ht="21" x14ac:dyDescent="0.45">
      <c r="A1" s="14" t="s">
        <v>176</v>
      </c>
      <c r="B1" s="14"/>
      <c r="C1" s="14"/>
      <c r="D1" s="14"/>
      <c r="E1" s="14"/>
      <c r="F1" s="14"/>
      <c r="G1" s="14"/>
    </row>
    <row r="3" spans="1:7" x14ac:dyDescent="0.45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5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45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45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45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45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45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45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45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45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45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45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45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syoh1" comment="만든 사람 syoh1 날짜 2025-03-13">
      <inputCells r="C16" val="0.7" numFmtId="9"/>
      <inputCells r="G16" val="0.11" numFmtId="9"/>
    </scenario>
    <scenario name="상여급/공제계비율인상" locked="1" count="2" user="syoh1" comment="만든 사람 syoh1 날짜 2025-03-13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8</vt:i4>
      </vt:variant>
    </vt:vector>
  </HeadingPairs>
  <TitlesOfParts>
    <vt:vector size="2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선영 오</cp:lastModifiedBy>
  <dcterms:created xsi:type="dcterms:W3CDTF">2023-04-27T08:01:32Z</dcterms:created>
  <dcterms:modified xsi:type="dcterms:W3CDTF">2025-03-13T09:22:45Z</dcterms:modified>
</cp:coreProperties>
</file>