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512" yWindow="4728" windowWidth="22464" windowHeight="12696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24" i="4"/>
  <c r="J16" i="4"/>
  <c r="J17" i="4"/>
  <c r="J18" i="4"/>
  <c r="J19" i="4"/>
  <c r="J20" i="4"/>
  <c r="J21" i="4"/>
  <c r="J22" i="4"/>
  <c r="J23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E22" i="5"/>
  <c r="D22" i="5"/>
  <c r="F20" i="5"/>
  <c r="E20" i="5"/>
  <c r="D20" i="5"/>
  <c r="F13" i="5"/>
  <c r="E13" i="5"/>
  <c r="D13" i="5"/>
  <c r="F7" i="5"/>
  <c r="E7" i="5"/>
  <c r="D7" i="5"/>
  <c r="G23" i="5"/>
  <c r="G21" i="5"/>
  <c r="G14" i="5"/>
  <c r="G8" i="5"/>
  <c r="G15" i="5" l="1"/>
  <c r="G4" i="5"/>
  <c r="G16" i="5"/>
  <c r="G17" i="5"/>
  <c r="G18" i="5"/>
  <c r="G10" i="5"/>
  <c r="G5" i="5"/>
  <c r="G11" i="5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<sst xmlns="http://schemas.openxmlformats.org/spreadsheetml/2006/main" count="264" uniqueCount="205">
  <si>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</si>
  <si>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</si>
  <si>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</si>
  <si>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</si>
  <si>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</si>
  <si>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</si>
  <si>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</si>
  <si>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</si>
  <si>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</si>
  <si>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</si>
  <si>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</si>
  <si>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</si>
  <si>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</si>
  <si>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</si>
  <si>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</si>
  <si>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</si>
  <si>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</si>
  <si>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</si>
  <si>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</si>
  <si>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</si>
  <si>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</si>
  <si>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</si>
  <si>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</si>
  <si>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</si>
  <si>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</si>
  <si>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</si>
  <si>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</si>
  <si>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</si>
  <si>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</si>
  <si>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</si>
  <si>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</si>
  <si>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</si>
  <si>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</si>
  <si>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</si>
  <si>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</si>
  <si>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</si>
  <si>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</si>
  <si>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</si>
  <si>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</si>
  <si>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</si>
  <si>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</si>
  <si>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</si>
  <si>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</si>
  <si>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</si>
  <si>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</si>
  <si>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</si>
  <si>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</si>
  <si>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</si>
  <si>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</si>
  <si>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</si>
  <si>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</si>
  <si>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</si>
  <si>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</si>
  <si>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</si>
  <si>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</si>
  <si>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</si>
  <si>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</si>
  <si>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</si>
  <si>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</si>
  <si>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</si>
  <si>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</si>
  <si>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</si>
  <si>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</si>
  <si>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</si>
  <si>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</si>
  <si>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</si>
  <si>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</si>
  <si>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</si>
  <si>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</si>
  <si>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</si>
  <si>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</si>
  <si>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</si>
  <si>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</si>
  <si>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</si>
  <si>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</si>
  <si>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</si>
  <si>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</si>
  <si>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</si>
  <si>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</si>
  <si>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</si>
  <si>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</si>
  <si>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</si>
  <si>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</si>
  <si>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</si>
  <si>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</si>
  <si>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</si>
  <si>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</si>
  <si>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</si>
  <si>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</si>
  <si>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</si>
  <si>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</si>
  <si>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</si>
  <si>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</si>
  <si>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</si>
  <si>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</si>
  <si>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</si>
  <si>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</si>
  <si>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</si>
  <si>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</si>
  <si>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</si>
  <si>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</si>
  <si>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</si>
  <si>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</si>
  <si>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</si>
  <si>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</si>
  <si>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</si>
  <si>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</si>
  <si>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</si>
  <si>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</si>
  <si>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</si>
  <si>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</si>
  <si>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</si>
  <si>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</si>
  <si>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</si>
  <si>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</si>
  <si>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</si>
  <si>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</si>
  <si>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</si>
  <si>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</si>
  <si>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</si>
  <si>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</si>
  <si>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</si>
  <si>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</si>
  <si>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</si>
  <si>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</si>
  <si>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</si>
  <si>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</si>
  <si>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</si>
  <si>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</si>
  <si>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</si>
  <si>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</si>
  <si>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</si>
  <si>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</si>
  <si>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</si>
  <si>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</si>
  <si>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</si>
  <si>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</si>
  <si>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</si>
  <si>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</si>
  <si>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</si>
  <si>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</si>
  <si>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</si>
  <si>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</si>
  <si>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</si>
  <si>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</si>
  <si>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</si>
  <si>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</si>
  <si>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</si>
  <si>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</si>
  <si>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</si>
  <si>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</si>
  <si>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</si>
  <si>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</si>
  <si>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</si>
  <si>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</si>
  <si>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</si>
  <si>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</si>
  <si>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</si>
  <si>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</si>
  <si>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</si>
  <si>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</si>
  <si>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</si>
  <si>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</si>
  <si>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</si>
  <si>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</si>
  <si>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</si>
  <si>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</si>
  <si>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</si>
  <si>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</si>
  <si>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</si>
  <si>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</si>
  <si>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</si>
  <si>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</si>
  <si>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</si>
  <si>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</si>
  <si>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</si>
  <si>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</si>
  <si>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</si>
  <si>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</si>
  <si>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</si>
  <si>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</si>
  <si>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</si>
  <si>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</si>
  <si>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</si>
  <si>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</si>
  <si>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</si>
  <si>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</si>
  <si>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</si>
  <si>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</si>
  <si>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</si>
  <si>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</si>
  <si>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</si>
  <si>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</si>
  <si>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</si>
  <si>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</si>
  <si>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최대값</t>
  </si>
  <si>
    <t>주방 최대값</t>
  </si>
  <si>
    <t>세탁 최대값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</si>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</sst>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2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2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2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38-4BB0-82A4-6721E414C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8-4BB0-82A4-6721E414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504751"/>
        <c:axId val="650513487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505134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50504751"/>
        <c:crosses val="max"/>
        <c:crossBetween val="between"/>
      </c:valAx>
      <c:catAx>
        <c:axId val="650504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5134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빗면 1"/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7.399999999999999" x14ac:dyDescent="0.4"/>
  <cols>
    <col min="3" max="3" width="10.699218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3"/>
    </row>
    <row r="5" spans="1:6" x14ac:dyDescent="0.4">
      <c r="A5" s="1"/>
      <c r="B5" s="1"/>
      <c r="C5" s="2"/>
      <c r="D5" s="1"/>
      <c r="E5" s="1"/>
      <c r="F5" s="3"/>
    </row>
    <row r="6" spans="1:6" x14ac:dyDescent="0.4">
      <c r="A6" s="1"/>
      <c r="B6" s="1"/>
      <c r="C6" s="2"/>
      <c r="D6" s="1"/>
      <c r="E6" s="1"/>
      <c r="F6" s="3"/>
    </row>
    <row r="7" spans="1:6" x14ac:dyDescent="0.4">
      <c r="A7" s="1"/>
      <c r="B7" s="1"/>
      <c r="C7" s="2"/>
      <c r="D7" s="1"/>
      <c r="E7" s="1"/>
      <c r="F7" s="3"/>
    </row>
    <row r="8" spans="1:6" x14ac:dyDescent="0.4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8" sqref="I8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6" t="s">
        <v>101</v>
      </c>
      <c r="B1" s="26"/>
      <c r="C1" s="26"/>
      <c r="D1" s="26"/>
      <c r="E1" s="26"/>
      <c r="F1" s="26"/>
    </row>
    <row r="2" spans="1:6" ht="18" thickBot="1" x14ac:dyDescent="0.45"/>
    <row r="3" spans="1:6" x14ac:dyDescent="0.4">
      <c r="A3" s="29" t="s">
        <v>102</v>
      </c>
      <c r="B3" s="30" t="s">
        <v>105</v>
      </c>
      <c r="C3" s="30" t="s">
        <v>116</v>
      </c>
      <c r="D3" s="30" t="s">
        <v>115</v>
      </c>
      <c r="E3" s="30" t="s">
        <v>114</v>
      </c>
      <c r="F3" s="31" t="s">
        <v>117</v>
      </c>
    </row>
    <row r="4" spans="1:6" x14ac:dyDescent="0.4">
      <c r="A4" s="32" t="s">
        <v>103</v>
      </c>
      <c r="B4" s="5" t="s">
        <v>108</v>
      </c>
      <c r="C4" s="27">
        <v>1532</v>
      </c>
      <c r="D4" s="28">
        <v>22980</v>
      </c>
      <c r="E4" s="5" t="s">
        <v>118</v>
      </c>
      <c r="F4" s="33">
        <f>_xlfn.RANK.EQ(D4,$D$4:$D$10)</f>
        <v>3</v>
      </c>
    </row>
    <row r="5" spans="1:6" x14ac:dyDescent="0.4">
      <c r="A5" s="32"/>
      <c r="B5" s="5" t="s">
        <v>109</v>
      </c>
      <c r="C5" s="27">
        <v>2415</v>
      </c>
      <c r="D5" s="28">
        <v>39848</v>
      </c>
      <c r="E5" s="5" t="s">
        <v>118</v>
      </c>
      <c r="F5" s="33">
        <f t="shared" ref="F5:F10" si="0">_xlfn.RANK.EQ(D5,$D$4:$D$10)</f>
        <v>1</v>
      </c>
    </row>
    <row r="6" spans="1:6" x14ac:dyDescent="0.4">
      <c r="A6" s="32"/>
      <c r="B6" s="5" t="s">
        <v>106</v>
      </c>
      <c r="C6" s="27">
        <v>1988</v>
      </c>
      <c r="D6" s="28">
        <v>33796</v>
      </c>
      <c r="E6" s="5" t="s">
        <v>118</v>
      </c>
      <c r="F6" s="33">
        <f t="shared" si="0"/>
        <v>2</v>
      </c>
    </row>
    <row r="7" spans="1:6" x14ac:dyDescent="0.4">
      <c r="A7" s="32" t="s">
        <v>104</v>
      </c>
      <c r="B7" s="5" t="s">
        <v>112</v>
      </c>
      <c r="C7" s="27">
        <v>1679</v>
      </c>
      <c r="D7" s="28">
        <v>6044</v>
      </c>
      <c r="E7" s="5" t="s">
        <v>119</v>
      </c>
      <c r="F7" s="33">
        <f t="shared" si="0"/>
        <v>5</v>
      </c>
    </row>
    <row r="8" spans="1:6" x14ac:dyDescent="0.4">
      <c r="A8" s="32"/>
      <c r="B8" s="5" t="s">
        <v>113</v>
      </c>
      <c r="C8" s="27">
        <v>2376</v>
      </c>
      <c r="D8" s="28">
        <v>9029</v>
      </c>
      <c r="E8" s="5" t="s">
        <v>119</v>
      </c>
      <c r="F8" s="33">
        <f t="shared" si="0"/>
        <v>4</v>
      </c>
    </row>
    <row r="9" spans="1:6" x14ac:dyDescent="0.4">
      <c r="A9" s="32" t="s">
        <v>107</v>
      </c>
      <c r="B9" s="5" t="s">
        <v>110</v>
      </c>
      <c r="C9" s="27">
        <v>2571</v>
      </c>
      <c r="D9" s="28">
        <v>5142</v>
      </c>
      <c r="E9" s="5" t="s">
        <v>120</v>
      </c>
      <c r="F9" s="33">
        <f t="shared" si="0"/>
        <v>6</v>
      </c>
    </row>
    <row r="10" spans="1:6" ht="18" thickBot="1" x14ac:dyDescent="0.45">
      <c r="A10" s="34"/>
      <c r="B10" s="35" t="s">
        <v>111</v>
      </c>
      <c r="C10" s="36">
        <v>1864</v>
      </c>
      <c r="D10" s="37">
        <v>4474</v>
      </c>
      <c r="E10" s="35" t="s">
        <v>120</v>
      </c>
      <c r="F10" s="38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O9" sqref="O9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9" workbookViewId="0">
      <selection activeCell="E37" sqref="E37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IF(_xlfn.RANK.EQ(I3,$I$3:$I$11,0)&lt;=3,"국가대표",IF(_xlfn.RANK.EQ(I3,$I$3:$I$11,0)&lt;=6,"상비군",""))</f>
        <v>상비군</v>
      </c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">
      <c r="A12" s="4"/>
    </row>
    <row r="13" spans="1:10" x14ac:dyDescent="0.4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UPPER(LEFT(H15,3))&amp;"-"&amp;RIGHT(G15,2)&amp;"-"&amp;UPPER(LEFT(I15,2))</f>
        <v>HIH-20-DA</v>
      </c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3" si="2">UPPER(LEFT(H16,3))&amp;"-"&amp;RIGHT(G16,2)&amp;"-"&amp;UPPER(LEFT(I16,2))</f>
        <v>IDE-24-NA</v>
      </c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4">
      <c r="A23" s="9" t="s">
        <v>23</v>
      </c>
      <c r="B23" s="6">
        <f>TRUNC(SUMIF($C$15:$C$21,A23,$D$15:$D$21))</f>
        <v>49000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4">
      <c r="A24" s="9" t="s">
        <v>24</v>
      </c>
      <c r="B24" s="6">
        <f>TRUNC(SUMIF($C$15:$C$21,A24,$D$15:$D$21))</f>
        <v>36000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>UPPER(LEFT(H24,3))&amp;"-"&amp;RIGHT(G24,2)&amp;"-"&amp;UPPER(LEFT(I24,2))</f>
        <v>LSH-23-EN</v>
      </c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>
        <f>ROUNDDOWN(B28*(1-VLOOKUP(B28,$E$29:$G$33,3,TRUE)),1)</f>
        <v>246.5</v>
      </c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>
        <f t="shared" ref="C29:C36" si="3">ROUNDDOWN(B29*(1-VLOOKUP(B29,$E$29:$G$33,3,TRUE)),1)</f>
        <v>128.19999999999999</v>
      </c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>
        <f t="shared" si="3"/>
        <v>347.6</v>
      </c>
    </row>
    <row r="35" spans="1:7" x14ac:dyDescent="0.4">
      <c r="A35" s="5" t="s">
        <v>46</v>
      </c>
      <c r="B35" s="5">
        <v>323</v>
      </c>
      <c r="C35" s="5">
        <f t="shared" si="3"/>
        <v>284.2</v>
      </c>
    </row>
    <row r="36" spans="1:7" x14ac:dyDescent="0.4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A3" sqref="A3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5" t="s">
        <v>137</v>
      </c>
      <c r="B1" s="25"/>
      <c r="C1" s="25"/>
      <c r="D1" s="25"/>
      <c r="E1" s="25"/>
      <c r="F1" s="25"/>
      <c r="G1" s="25"/>
    </row>
    <row r="3" spans="1:7" x14ac:dyDescent="0.4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">
      <c r="A7" s="39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">
      <c r="A8" s="39" t="s">
        <v>195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">
      <c r="A13" s="39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">
      <c r="A14" s="39" t="s">
        <v>196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">
      <c r="A20" s="40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">
      <c r="A21" s="40" t="s">
        <v>197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">
      <c r="A22" s="40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">
      <c r="A23" s="40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ref="A4:G15">
    <sortCondition descending="1"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O12" sqref="O12"/>
    </sheetView>
  </sheetViews>
  <sheetFormatPr defaultRowHeight="17.399999999999999" x14ac:dyDescent="0.4"/>
  <sheetData>
    <row r="1" spans="1:9" x14ac:dyDescent="0.4">
      <c r="A1" s="7" t="s">
        <v>122</v>
      </c>
      <c r="F1" s="7" t="s">
        <v>134</v>
      </c>
    </row>
    <row r="2" spans="1:9" x14ac:dyDescent="0.4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135</v>
      </c>
      <c r="F11" s="7" t="s">
        <v>136</v>
      </c>
    </row>
    <row r="12" spans="1:9" x14ac:dyDescent="0.4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">
      <c r="A13" s="5" t="s">
        <v>124</v>
      </c>
      <c r="B13" s="15">
        <v>935</v>
      </c>
      <c r="C13" s="15">
        <v>2855</v>
      </c>
      <c r="D13" s="15">
        <v>2768</v>
      </c>
      <c r="F13" s="5" t="s">
        <v>203</v>
      </c>
      <c r="G13" s="41">
        <v>8283</v>
      </c>
      <c r="H13" s="41">
        <v>19699</v>
      </c>
      <c r="I13" s="41">
        <v>22999</v>
      </c>
    </row>
    <row r="14" spans="1:9" x14ac:dyDescent="0.4">
      <c r="A14" s="5" t="s">
        <v>125</v>
      </c>
      <c r="B14" s="15">
        <v>804</v>
      </c>
      <c r="C14" s="15">
        <v>1864</v>
      </c>
      <c r="D14" s="15">
        <v>2024</v>
      </c>
      <c r="F14" s="5" t="s">
        <v>204</v>
      </c>
      <c r="G14" s="41">
        <v>10159</v>
      </c>
      <c r="H14" s="41">
        <v>21450</v>
      </c>
      <c r="I14" s="41">
        <v>23531</v>
      </c>
    </row>
    <row r="15" spans="1:9" x14ac:dyDescent="0.4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selection activeCell="J13" sqref="J13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4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4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4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4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4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4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4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4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workbookViewId="0">
      <selection activeCell="K11" sqref="K11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174</v>
      </c>
      <c r="B1" s="25"/>
      <c r="C1" s="25"/>
      <c r="D1" s="25"/>
      <c r="E1" s="25"/>
    </row>
    <row r="3" spans="1:5" x14ac:dyDescent="0.4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2026-05-19T15:54:02Z</dcterms:modified>
</cp:coreProperties>
</file>