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퓨터 활용능력 2급\2025 기본서_컴활2급실기\시험 채점 문제지 및 수정본\"/>
    </mc:Choice>
  </mc:AlternateContent>
  <xr:revisionPtr revIDLastSave="0" documentId="13_ncr:1_{26356610-10EE-43A0-ABC9-178C58C13F85}" xr6:coauthVersionLast="47" xr6:coauthVersionMax="47" xr10:uidLastSave="{00000000-0000-0000-0000-000000000000}"/>
  <bookViews>
    <workbookView xWindow="-120" yWindow="-120" windowWidth="29040" windowHeight="15840" activeTab="3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eta.MID" hidden="1" xlm="1">#NAME?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판매현황">'기본작업-2'!$A$4:$G$9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9" l="1"/>
  <c r="A37" i="2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 l="1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3" i="2" a="1"/>
  <c r="C3" i="2" s="1"/>
  <c r="G5" i="12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F20" i="5" s="1"/>
  <c r="E7" i="5"/>
  <c r="E20" i="5" s="1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<sst xmlns="http://schemas.openxmlformats.org/spreadsheetml/2006/main" count="529" uniqueCount="326">
  <si>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</si>
  <si>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</si>
  <si>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</si>
  <si>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</si>
  <si>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</si>
  <si>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</si>
  <si>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</si>
  <si>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</si>
  <si>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</si>
  <si>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</si>
  <si>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</si>
  <si>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</si>
  <si>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</si>
  <si>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</si>
  <si>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</si>
  <si>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</si>
  <si>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</si>
  <si>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</si>
  <si>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</si>
  <si>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</si>
  <si>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</si>
  <si>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</si>
  <si>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</si>
  <si>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</si>
  <si>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</si>
  <si>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</si>
  <si>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</si>
  <si>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</si>
  <si>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</si>
  <si>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</si>
  <si>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</si>
  <si>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</si>
  <si>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</si>
  <si>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</si>
  <si>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</si>
  <si>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</si>
  <si>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</si>
  <si>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</si>
  <si>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</si>
  <si>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</si>
  <si>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</si>
  <si>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</si>
  <si>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</si>
  <si>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</si>
  <si>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</si>
  <si>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</si>
  <si>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</si>
  <si>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</si>
  <si>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</si>
  <si>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</si>
  <si>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</si>
  <si>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</si>
  <si>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</si>
  <si>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</si>
  <si>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</si>
  <si>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</si>
  <si>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</si>
  <si>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</si>
  <si>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</si>
  <si>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</si>
  <si>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</si>
  <si>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</si>
  <si>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</si>
  <si>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</si>
  <si>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</si>
  <si>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</si>
  <si>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</si>
  <si>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</si>
  <si>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</si>
  <si>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</si>
  <si>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</si>
  <si>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</si>
  <si>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</si>
  <si>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</si>
  <si>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</si>
  <si>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</si>
  <si>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</si>
  <si>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</si>
  <si>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</si>
  <si>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</si>
  <si>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</si>
  <si>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</si>
  <si>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</si>
  <si>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</si>
  <si>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</si>
  <si>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</si>
  <si>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</si>
  <si>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</si>
  <si>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</si>
  <si>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</si>
  <si>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</si>
  <si>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</si>
  <si>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</si>
  <si>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</si>
  <si>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</si>
  <si>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</si>
  <si>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</si>
  <si>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</si>
  <si>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</si>
  <si>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</si>
  <si>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</si>
  <si>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</si>
  <si>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</si>
  <si>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</si>
  <si>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</si>
  <si>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</si>
  <si>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</si>
  <si>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</si>
  <si>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</si>
  <si>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</si>
  <si>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</si>
  <si>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</si>
  <si>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</si>
  <si>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</si>
  <si>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</si>
  <si>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</si>
  <si>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</si>
  <si>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</si>
  <si>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</si>
  <si>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</si>
  <si>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</si>
  <si>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</si>
  <si>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</si>
  <si>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</si>
  <si>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</si>
  <si>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</si>
  <si>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</si>
  <si>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</si>
  <si>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</si>
  <si>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</si>
  <si>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</si>
  <si>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</si>
  <si>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</si>
  <si>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</si>
  <si>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</si>
  <si>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</si>
  <si>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</si>
  <si>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</si>
  <si>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</si>
  <si>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</si>
  <si>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</si>
  <si>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</si>
  <si>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</si>
  <si>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</si>
  <si>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</si>
  <si>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</si>
  <si>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</si>
  <si>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</si>
  <si>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</si>
  <si>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</si>
  <si>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</si>
  <si>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</si>
  <si>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</si>
  <si>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</si>
  <si>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</si>
  <si>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</si>
  <si>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</si>
  <si>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</si>
  <si>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</si>
  <si>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</si>
  <si>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</si>
  <si>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</si>
  <si>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</si>
  <si>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</si>
  <si>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</si>
  <si>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</si>
  <si>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</si>
  <si>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</si>
  <si>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</si>
  <si>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</si>
  <si>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</si>
  <si>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</si>
  <si>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</si>
  <si>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</si>
  <si>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</si>
  <si>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</si>
  <si>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</si>
  <si>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</si>
  <si>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</si>
  <si>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</si>
  <si>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</si>
  <si>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</si>
  <si>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</si>
  <si>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</si>
  <si>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</si>
  <si>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</si>
  <si>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</si>
  <si>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</si>
  <si>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</si>
  <si>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</si>
  <si>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</si>
  <si>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</si>
  <si>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</si>
  <si>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</si>
  <si>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</si>
  <si>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</si>
  <si>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</si>
  <si>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</si>
  <si>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</si>
  <si>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</si>
  <si>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</si>
  <si>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</si>
  <si>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</si>
  <si>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</si>
  <si>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</si>
  <si>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</si>
  <si>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</si>
  <si>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</si>
  <si>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</si>
  <si>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</si>
  <si>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</si>
  <si>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</si>
  <si>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</si>
  <si>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</si>
  <si>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</si>
  <si>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</si>
  <si>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</si>
  <si>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</si>
  <si>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</si>
  <si>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</si>
  <si>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</si>
  <si>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</si>
  <si>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</si>
  <si>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</si>
  <si>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</si>
  <si>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</si>
  <si>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</si>
  <si>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</si>
  <si>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</si>
  <si>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</si>
  <si>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</si>
  <si>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</si>
  <si>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</si>
  <si>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</si>
  <si>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</si>
  <si>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</si>
  <si>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</si>
  <si>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</si>
  <si>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</si>
  <si>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</si>
  <si>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</si>
  <si>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</si>
  <si>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</si>
  <si>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</si>
  <si>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</si>
  <si>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</si>
  <si>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</si>
  <si>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</si>
  <si>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</si>
  <si>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</si>
  <si>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</si>
  <si>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</si>
  <si>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</si>
  <si>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</si>
  <si>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</si>
  <si>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</si>
  <si>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</si>
  <si>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</si>
  <si>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</si>
  <si>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</si>
  <si>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</si>
  <si>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</si>
  <si>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</si>
  <si>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</si>
  <si>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</si>
  <si>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</si>
  <si>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</si>
  <si>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</si>
  <si>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</si>
  <si>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</si>
  <si>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</si>
  <si>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</si>
  <si>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</si>
  <si>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</si>
  <si>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</si>
  <si>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</si>
  <si>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</si>
  <si>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</si>
  <si>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</si>
  <si>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</si>
  <si>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</si>
  <si>
    <t>H103</t>
  </si>
  <si>
    <t>S101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</si>
  <si>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</si>
  <si>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</si>
  <si>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</si>
  <si>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</si>
  <si>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</si>
  <si>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</si>
  <si>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</si>
  <si>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</si>
  <si>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</si>
  <si>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</si>
  <si>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</si>
  <si>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</si>
  <si>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</si>
  <si>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</si>
  <si>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</si>
  <si>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</si>
  <si>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</si>
  <si>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</si>
  <si>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</si>
  <si>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</si>
  <si>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</si>
  <si>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</si>
  <si>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</si>
  <si>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</si>
  <si>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</si>
  <si>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</si>
  <si>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</si>
  <si>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</si>
  <si>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</si>
  <si>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$G$4</t>
  </si>
  <si>
    <t>오지명부장</t>
  </si>
  <si>
    <t>상여급/공제계비율인하</t>
  </si>
  <si>
    <t>만든 사람 USER 날짜 2024-12-06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</si>
  <si>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</si>
  <si>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</si>
  <si>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</si>
  <si>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</si>
  <si>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</si>
  <si>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</si>
  <si>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</si>
  <si>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</si>
  <si>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조건</t>
    <phoneticPr fontId="1" type="noConversion"/>
  </si>
  <si>
    <t>&lt;=50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</si>
</sst>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6" fillId="0" borderId="2" xfId="3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41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9" fontId="0" fillId="0" borderId="0" xfId="0" applyNumberFormat="1">
      <alignment vertical="center"/>
    </xf>
    <xf numFmtId="41" fontId="0" fillId="0" borderId="13" xfId="0" applyNumberFormat="1" applyBorder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7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CD-4542-A1A8-7B0D44F7D925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CD-4542-A1A8-7B0D44F7D925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CD-4542-A1A8-7B0D44F7D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19050</xdr:rowOff>
        </xdr:from>
        <xdr:to>
          <xdr:col>3</xdr:col>
          <xdr:colOff>9525</xdr:colOff>
          <xdr:row>12</xdr:row>
          <xdr:rowOff>19050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666750</xdr:colOff>
      <xdr:row>10</xdr:row>
      <xdr:rowOff>28575</xdr:rowOff>
    </xdr:from>
    <xdr:to>
      <xdr:col>5</xdr:col>
      <xdr:colOff>695325</xdr:colOff>
      <xdr:row>11</xdr:row>
      <xdr:rowOff>190500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29D5E9B3-4F1F-F745-2F4D-89F8EF8CB19E}"/>
            </a:ext>
          </a:extLst>
        </xdr:cNvPr>
        <xdr:cNvSpPr/>
      </xdr:nvSpPr>
      <xdr:spPr>
        <a:xfrm>
          <a:off x="2876550" y="2171700"/>
          <a:ext cx="1438275" cy="3714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32.856381481484" createdVersion="8" refreshedVersion="8" minRefreshableVersion="3" recordCount="8" xr:uid="{E32DD088-5C22-4DCE-A1FF-E1AB0530B6EF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2AEA6B-B360-4B4A-85C2-2367B29E06F7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E21" sqref="E21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276</v>
      </c>
      <c r="F3" s="2" t="s">
        <v>277</v>
      </c>
      <c r="G3" s="2" t="s">
        <v>278</v>
      </c>
    </row>
    <row r="4" spans="1:7" x14ac:dyDescent="0.3">
      <c r="A4" s="2" t="s">
        <v>279</v>
      </c>
      <c r="B4" s="2" t="s">
        <v>284</v>
      </c>
      <c r="C4" s="2" t="s">
        <v>290</v>
      </c>
      <c r="D4" s="2" t="s">
        <v>296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280</v>
      </c>
      <c r="B5" s="2" t="s">
        <v>285</v>
      </c>
      <c r="C5" s="2" t="s">
        <v>291</v>
      </c>
      <c r="D5" s="2" t="s">
        <v>297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281</v>
      </c>
      <c r="B6" s="2" t="s">
        <v>286</v>
      </c>
      <c r="C6" s="2" t="s">
        <v>292</v>
      </c>
      <c r="D6" s="2" t="s">
        <v>297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282</v>
      </c>
      <c r="B7" s="2" t="s">
        <v>287</v>
      </c>
      <c r="C7" s="2" t="s">
        <v>293</v>
      </c>
      <c r="D7" s="2" t="s">
        <v>297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7</v>
      </c>
      <c r="B8" s="2" t="s">
        <v>288</v>
      </c>
      <c r="C8" s="2" t="s">
        <v>294</v>
      </c>
      <c r="D8" s="2" t="s">
        <v>296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283</v>
      </c>
      <c r="B9" s="2" t="s">
        <v>289</v>
      </c>
      <c r="C9" s="2" t="s">
        <v>295</v>
      </c>
      <c r="D9" s="2" t="s">
        <v>296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7CA58-2E22-4D00-BC39-AF9C366D425D}">
  <sheetPr>
    <outlinePr summaryBelow="0"/>
  </sheetPr>
  <dimension ref="B1:F13"/>
  <sheetViews>
    <sheetView showGridLines="0" workbookViewId="0"/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36" t="s">
        <v>317</v>
      </c>
      <c r="C2" s="37"/>
      <c r="D2" s="43"/>
      <c r="E2" s="43"/>
      <c r="F2" s="43"/>
    </row>
    <row r="3" spans="2:6" collapsed="1" x14ac:dyDescent="0.3">
      <c r="B3" s="35"/>
      <c r="C3" s="35"/>
      <c r="D3" s="44" t="s">
        <v>319</v>
      </c>
      <c r="E3" s="44" t="s">
        <v>314</v>
      </c>
      <c r="F3" s="44" t="s">
        <v>316</v>
      </c>
    </row>
    <row r="4" spans="2:6" ht="27" hidden="1" outlineLevel="1" x14ac:dyDescent="0.3">
      <c r="B4" s="39"/>
      <c r="C4" s="39"/>
      <c r="E4" s="46" t="s">
        <v>315</v>
      </c>
      <c r="F4" s="46" t="s">
        <v>315</v>
      </c>
    </row>
    <row r="5" spans="2:6" x14ac:dyDescent="0.3">
      <c r="B5" s="40" t="s">
        <v>318</v>
      </c>
      <c r="C5" s="41"/>
      <c r="D5" s="38"/>
      <c r="E5" s="38"/>
      <c r="F5" s="38"/>
    </row>
    <row r="6" spans="2:6" outlineLevel="1" x14ac:dyDescent="0.3">
      <c r="B6" s="39"/>
      <c r="C6" s="39" t="s">
        <v>310</v>
      </c>
      <c r="D6" s="33">
        <v>0.8</v>
      </c>
      <c r="E6" s="45">
        <v>0.7</v>
      </c>
      <c r="F6" s="45">
        <v>0.9</v>
      </c>
    </row>
    <row r="7" spans="2:6" outlineLevel="1" x14ac:dyDescent="0.3">
      <c r="B7" s="39"/>
      <c r="C7" s="39" t="s">
        <v>311</v>
      </c>
      <c r="D7" s="33">
        <v>0.12</v>
      </c>
      <c r="E7" s="45">
        <v>0.11</v>
      </c>
      <c r="F7" s="45">
        <v>0.13</v>
      </c>
    </row>
    <row r="8" spans="2:6" x14ac:dyDescent="0.3">
      <c r="B8" s="40" t="s">
        <v>320</v>
      </c>
      <c r="C8" s="41"/>
      <c r="D8" s="38"/>
      <c r="E8" s="38"/>
      <c r="F8" s="38"/>
    </row>
    <row r="9" spans="2:6" outlineLevel="1" x14ac:dyDescent="0.3">
      <c r="B9" s="39"/>
      <c r="C9" s="39" t="s">
        <v>312</v>
      </c>
      <c r="D9" s="27">
        <v>5386000</v>
      </c>
      <c r="E9" s="27">
        <v>5144000</v>
      </c>
      <c r="F9" s="27">
        <v>5620000</v>
      </c>
    </row>
    <row r="10" spans="2:6" ht="17.25" outlineLevel="1" thickBot="1" x14ac:dyDescent="0.35">
      <c r="B10" s="42"/>
      <c r="C10" s="42" t="s">
        <v>313</v>
      </c>
      <c r="D10" s="34">
        <v>5211000</v>
      </c>
      <c r="E10" s="34">
        <v>4978000</v>
      </c>
      <c r="F10" s="34">
        <v>5438000</v>
      </c>
    </row>
    <row r="11" spans="2:6" x14ac:dyDescent="0.3">
      <c r="B11" t="s">
        <v>321</v>
      </c>
    </row>
    <row r="12" spans="2:6" x14ac:dyDescent="0.3">
      <c r="B12" t="s">
        <v>322</v>
      </c>
    </row>
    <row r="13" spans="2:6" x14ac:dyDescent="0.3">
      <c r="B13" t="s">
        <v>323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H12" sqref="H12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49" t="s">
        <v>259</v>
      </c>
      <c r="B1" s="49"/>
      <c r="C1" s="49"/>
      <c r="D1" s="49"/>
      <c r="E1" s="49"/>
      <c r="F1" s="49"/>
      <c r="G1" s="49"/>
      <c r="H1" s="49"/>
      <c r="I1" s="49"/>
      <c r="J1" s="49"/>
    </row>
    <row r="3" spans="1:10" x14ac:dyDescent="0.3">
      <c r="A3" s="47" t="s">
        <v>197</v>
      </c>
      <c r="B3" s="48" t="s">
        <v>260</v>
      </c>
      <c r="C3" s="48" t="s">
        <v>261</v>
      </c>
      <c r="D3" s="48" t="s">
        <v>2</v>
      </c>
      <c r="E3" s="48" t="s">
        <v>32</v>
      </c>
      <c r="F3" s="48" t="s">
        <v>33</v>
      </c>
      <c r="G3" s="48" t="s">
        <v>198</v>
      </c>
      <c r="H3" s="48" t="s">
        <v>199</v>
      </c>
      <c r="I3" s="48" t="s">
        <v>200</v>
      </c>
      <c r="J3" s="48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19050</xdr:rowOff>
                  </from>
                  <to>
                    <xdr:col>3</xdr:col>
                    <xdr:colOff>9525</xdr:colOff>
                    <xdr:row>12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3" workbookViewId="0">
      <selection activeCell="M22" sqref="M22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49" t="s">
        <v>214</v>
      </c>
      <c r="B1" s="49"/>
      <c r="C1" s="49"/>
      <c r="D1" s="49"/>
      <c r="E1" s="49"/>
      <c r="F1" s="49"/>
      <c r="G1" s="49"/>
      <c r="H1" s="49"/>
      <c r="I1" s="49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G10" activeCellId="1" sqref="E10 G10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14" t="s">
        <v>93</v>
      </c>
      <c r="B1" s="14"/>
      <c r="C1" s="14"/>
      <c r="D1" s="14"/>
      <c r="E1" s="14"/>
      <c r="F1" s="14"/>
      <c r="G1" s="14"/>
    </row>
    <row r="2" spans="1:7" ht="18" thickTop="1" thickBot="1" x14ac:dyDescent="0.35"/>
    <row r="3" spans="1:7" x14ac:dyDescent="0.3">
      <c r="A3" s="17" t="s">
        <v>94</v>
      </c>
      <c r="B3" s="18" t="s">
        <v>95</v>
      </c>
      <c r="C3" s="18" t="s">
        <v>96</v>
      </c>
      <c r="D3" s="18" t="s">
        <v>97</v>
      </c>
      <c r="E3" s="18" t="s">
        <v>98</v>
      </c>
      <c r="F3" s="18" t="s">
        <v>99</v>
      </c>
      <c r="G3" s="19" t="s">
        <v>100</v>
      </c>
    </row>
    <row r="4" spans="1:7" x14ac:dyDescent="0.3">
      <c r="A4" s="20" t="s">
        <v>101</v>
      </c>
      <c r="B4" s="6">
        <v>200</v>
      </c>
      <c r="C4" s="6">
        <v>220</v>
      </c>
      <c r="D4" s="15">
        <v>26400000</v>
      </c>
      <c r="E4" s="16">
        <v>0.1</v>
      </c>
      <c r="F4" s="15">
        <v>23760000</v>
      </c>
      <c r="G4" s="21">
        <v>1.1000000000000001</v>
      </c>
    </row>
    <row r="5" spans="1:7" x14ac:dyDescent="0.3">
      <c r="A5" s="20" t="s">
        <v>64</v>
      </c>
      <c r="B5" s="6">
        <v>150</v>
      </c>
      <c r="C5" s="6">
        <v>120</v>
      </c>
      <c r="D5" s="15">
        <v>14400000</v>
      </c>
      <c r="E5" s="16">
        <v>0</v>
      </c>
      <c r="F5" s="15">
        <v>14400000</v>
      </c>
      <c r="G5" s="21">
        <v>0.8</v>
      </c>
    </row>
    <row r="6" spans="1:7" x14ac:dyDescent="0.3">
      <c r="A6" s="20" t="s">
        <v>102</v>
      </c>
      <c r="B6" s="6">
        <v>120</v>
      </c>
      <c r="C6" s="6">
        <v>100</v>
      </c>
      <c r="D6" s="15">
        <v>12000000</v>
      </c>
      <c r="E6" s="16">
        <v>0</v>
      </c>
      <c r="F6" s="15">
        <v>12000000</v>
      </c>
      <c r="G6" s="21">
        <v>0.83</v>
      </c>
    </row>
    <row r="7" spans="1:7" x14ac:dyDescent="0.3">
      <c r="A7" s="20" t="s">
        <v>103</v>
      </c>
      <c r="B7" s="6">
        <v>300</v>
      </c>
      <c r="C7" s="6">
        <v>220</v>
      </c>
      <c r="D7" s="15">
        <v>66000000</v>
      </c>
      <c r="E7" s="16">
        <v>0.2</v>
      </c>
      <c r="F7" s="15">
        <v>52800000</v>
      </c>
      <c r="G7" s="21">
        <v>0.73</v>
      </c>
    </row>
    <row r="8" spans="1:7" x14ac:dyDescent="0.3">
      <c r="A8" s="20" t="s">
        <v>104</v>
      </c>
      <c r="B8" s="6">
        <v>200</v>
      </c>
      <c r="C8" s="6">
        <v>210</v>
      </c>
      <c r="D8" s="15">
        <v>63000000</v>
      </c>
      <c r="E8" s="16">
        <v>0.2</v>
      </c>
      <c r="F8" s="15">
        <v>50400000</v>
      </c>
      <c r="G8" s="21">
        <v>1.05</v>
      </c>
    </row>
    <row r="9" spans="1:7" x14ac:dyDescent="0.3">
      <c r="A9" s="20" t="s">
        <v>105</v>
      </c>
      <c r="B9" s="6">
        <v>150</v>
      </c>
      <c r="C9" s="6">
        <v>150</v>
      </c>
      <c r="D9" s="15">
        <v>45000000</v>
      </c>
      <c r="E9" s="16">
        <v>0.15</v>
      </c>
      <c r="F9" s="15">
        <v>38250000</v>
      </c>
      <c r="G9" s="21">
        <v>1</v>
      </c>
    </row>
    <row r="10" spans="1:7" ht="17.25" thickBot="1" x14ac:dyDescent="0.35">
      <c r="A10" s="22" t="s">
        <v>106</v>
      </c>
      <c r="B10" s="23">
        <v>1120</v>
      </c>
      <c r="C10" s="23">
        <v>1020</v>
      </c>
      <c r="D10" s="24">
        <v>226800000</v>
      </c>
      <c r="E10" s="25"/>
      <c r="F10" s="24">
        <v>191610000</v>
      </c>
      <c r="G10" s="26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I19" sqref="I19"/>
    </sheetView>
  </sheetViews>
  <sheetFormatPr defaultRowHeight="16.5" x14ac:dyDescent="0.3"/>
  <cols>
    <col min="2" max="11" width="5.625" customWidth="1"/>
  </cols>
  <sheetData>
    <row r="1" spans="1:11" ht="20.25" x14ac:dyDescent="0.3">
      <c r="A1" s="49" t="s">
        <v>107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50" t="s">
        <v>108</v>
      </c>
      <c r="B3" s="50" t="s">
        <v>109</v>
      </c>
      <c r="C3" s="50"/>
      <c r="D3" s="50"/>
      <c r="E3" s="50"/>
      <c r="F3" s="50"/>
      <c r="G3" s="50"/>
      <c r="H3" s="50"/>
      <c r="I3" s="50"/>
      <c r="J3" s="50"/>
      <c r="K3" s="50"/>
    </row>
    <row r="4" spans="1:11" x14ac:dyDescent="0.3">
      <c r="A4" s="50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abSelected="1" workbookViewId="0">
      <selection activeCell="A15" sqref="A15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49" t="s">
        <v>111</v>
      </c>
      <c r="B1" s="49"/>
      <c r="C1" s="49"/>
      <c r="D1" s="49"/>
      <c r="E1" s="49"/>
      <c r="F1" s="49"/>
      <c r="G1" s="49"/>
      <c r="H1" s="49"/>
      <c r="I1" s="49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2" t="s">
        <v>324</v>
      </c>
      <c r="B14" s="6" t="s">
        <v>119</v>
      </c>
    </row>
    <row r="15" spans="1:9" x14ac:dyDescent="0.3">
      <c r="A15" t="b">
        <f>F4&gt;=AVERAGE($F$4:$F$12)</f>
        <v>1</v>
      </c>
      <c r="B15" s="2" t="s">
        <v>325</v>
      </c>
    </row>
    <row r="18" spans="1:9" x14ac:dyDescent="0.3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3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3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3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0" workbookViewId="0">
      <selection activeCell="E16" sqref="E16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_xlfn.IFS(MID(A3,3,1)="1","개발",MID(A3,3,1)="2","홍보",MID(A3,3,1)&gt;="3","무역")</f>
        <v>개발</v>
      </c>
      <c r="D3" s="7">
        <v>700</v>
      </c>
      <c r="E3" s="7">
        <v>600</v>
      </c>
      <c r="G3" s="6" t="s">
        <v>249</v>
      </c>
      <c r="H3" s="10">
        <v>45447</v>
      </c>
      <c r="I3" s="6" t="str">
        <f>IF(MOD(DAY(H3),5)=0,"야간","주간")</f>
        <v>주간</v>
      </c>
    </row>
    <row r="4" spans="1:10" x14ac:dyDescent="0.3">
      <c r="A4" s="6" t="s">
        <v>17</v>
      </c>
      <c r="B4" s="6" t="s">
        <v>18</v>
      </c>
      <c r="C4" s="6" t="str" cm="1">
        <f t="array" ref="C4">_xlfn.IFS(MID(A4,3,1)="1","개발",MID(A4,3,1)="2","홍보",MID(A4,3,1)&gt;="3","무역")</f>
        <v>홍보</v>
      </c>
      <c r="D4" s="7">
        <v>650</v>
      </c>
      <c r="E4" s="7">
        <v>900</v>
      </c>
      <c r="G4" s="6" t="s">
        <v>250</v>
      </c>
      <c r="H4" s="10">
        <v>45448</v>
      </c>
      <c r="I4" s="6" t="str">
        <f t="shared" ref="I4:I12" si="0">IF(MOD(DAY(H4),5)=0,"야간","주간")</f>
        <v>야간</v>
      </c>
    </row>
    <row r="5" spans="1:10" x14ac:dyDescent="0.3">
      <c r="A5" s="6" t="s">
        <v>19</v>
      </c>
      <c r="B5" s="6" t="s">
        <v>20</v>
      </c>
      <c r="C5" s="6" t="str" cm="1">
        <f t="array" ref="C5">_xlfn.IFS(MID(A5,3,1)="1","개발",MID(A5,3,1)="2","홍보",MID(A5,3,1)&gt;="3","무역")</f>
        <v>무역</v>
      </c>
      <c r="D5" s="7">
        <v>560</v>
      </c>
      <c r="E5" s="7">
        <v>550</v>
      </c>
      <c r="G5" s="6" t="s">
        <v>251</v>
      </c>
      <c r="H5" s="10">
        <v>45449</v>
      </c>
      <c r="I5" s="6" t="str">
        <f t="shared" si="0"/>
        <v>주간</v>
      </c>
    </row>
    <row r="6" spans="1:10" x14ac:dyDescent="0.3">
      <c r="A6" s="6" t="s">
        <v>271</v>
      </c>
      <c r="B6" s="6" t="s">
        <v>21</v>
      </c>
      <c r="C6" s="6" t="str" cm="1">
        <f t="array" ref="C6">_xlfn.IFS(MID(A6,3,1)="1","개발",MID(A6,3,1)="2","홍보",MID(A6,3,1)&gt;="3","무역")</f>
        <v>무역</v>
      </c>
      <c r="D6" s="7">
        <v>430</v>
      </c>
      <c r="E6" s="7">
        <v>600</v>
      </c>
      <c r="G6" s="6" t="s">
        <v>252</v>
      </c>
      <c r="H6" s="10">
        <v>45453</v>
      </c>
      <c r="I6" s="6" t="str">
        <f t="shared" si="0"/>
        <v>야간</v>
      </c>
    </row>
    <row r="7" spans="1:10" x14ac:dyDescent="0.3">
      <c r="A7" s="6" t="s">
        <v>268</v>
      </c>
      <c r="B7" s="6" t="s">
        <v>22</v>
      </c>
      <c r="C7" s="6" t="str" cm="1">
        <f t="array" ref="C7">_xlfn.IFS(MID(A7,3,1)="1","개발",MID(A7,3,1)="2","홍보",MID(A7,3,1)&gt;="3","무역")</f>
        <v>홍보</v>
      </c>
      <c r="D7" s="7">
        <v>1260</v>
      </c>
      <c r="E7" s="7">
        <v>1250</v>
      </c>
      <c r="G7" s="6" t="s">
        <v>253</v>
      </c>
      <c r="H7" s="10">
        <v>45456</v>
      </c>
      <c r="I7" s="6" t="str">
        <f t="shared" si="0"/>
        <v>주간</v>
      </c>
    </row>
    <row r="8" spans="1:10" x14ac:dyDescent="0.3">
      <c r="A8" s="6" t="s">
        <v>23</v>
      </c>
      <c r="B8" s="6" t="s">
        <v>24</v>
      </c>
      <c r="C8" s="6" t="str" cm="1">
        <f t="array" ref="C8">_xlfn.IFS(MID(A8,3,1)="1","개발",MID(A8,3,1)="2","홍보",MID(A8,3,1)&gt;="3","무역")</f>
        <v>개발</v>
      </c>
      <c r="D8" s="7">
        <v>980</v>
      </c>
      <c r="E8" s="7">
        <v>1000</v>
      </c>
      <c r="G8" s="6" t="s">
        <v>254</v>
      </c>
      <c r="H8" s="10">
        <v>45457</v>
      </c>
      <c r="I8" s="6" t="str">
        <f t="shared" si="0"/>
        <v>주간</v>
      </c>
    </row>
    <row r="9" spans="1:10" x14ac:dyDescent="0.3">
      <c r="A9" s="6" t="s">
        <v>25</v>
      </c>
      <c r="B9" s="6" t="s">
        <v>26</v>
      </c>
      <c r="C9" s="6" t="str" cm="1">
        <f t="array" ref="C9">_xlfn.IFS(MID(A9,3,1)="1","개발",MID(A9,3,1)="2","홍보",MID(A9,3,1)&gt;="3","무역")</f>
        <v>홍보</v>
      </c>
      <c r="D9" s="7">
        <v>850</v>
      </c>
      <c r="E9" s="7">
        <v>550</v>
      </c>
      <c r="G9" s="6" t="s">
        <v>255</v>
      </c>
      <c r="H9" s="10">
        <v>45458</v>
      </c>
      <c r="I9" s="6" t="str">
        <f t="shared" si="0"/>
        <v>야간</v>
      </c>
    </row>
    <row r="10" spans="1:10" x14ac:dyDescent="0.3">
      <c r="A10" s="6" t="s">
        <v>27</v>
      </c>
      <c r="B10" s="6" t="s">
        <v>28</v>
      </c>
      <c r="C10" s="6" t="str" cm="1">
        <f t="array" ref="C10">_xlfn.IFS(MID(A10,3,1)="1","개발",MID(A10,3,1)="2","홍보",MID(A10,3,1)&gt;="3","무역")</f>
        <v>개발</v>
      </c>
      <c r="D10" s="7">
        <v>800</v>
      </c>
      <c r="E10" s="7">
        <v>1000</v>
      </c>
      <c r="G10" s="6" t="s">
        <v>256</v>
      </c>
      <c r="H10" s="10">
        <v>45460</v>
      </c>
      <c r="I10" s="6" t="str">
        <f t="shared" si="0"/>
        <v>주간</v>
      </c>
    </row>
    <row r="11" spans="1:10" x14ac:dyDescent="0.3">
      <c r="A11" s="6" t="s">
        <v>270</v>
      </c>
      <c r="B11" s="6" t="s">
        <v>29</v>
      </c>
      <c r="C11" s="6" t="str" cm="1">
        <f t="array" ref="C11">_xlfn.IFS(MID(A11,3,1)="1","개발",MID(A11,3,1)="2","홍보",MID(A11,3,1)&gt;="3","무역")</f>
        <v>무역</v>
      </c>
      <c r="D11" s="7">
        <v>600</v>
      </c>
      <c r="E11" s="7">
        <v>800</v>
      </c>
      <c r="G11" s="6" t="s">
        <v>257</v>
      </c>
      <c r="H11" s="10">
        <v>45463</v>
      </c>
      <c r="I11" s="6" t="str">
        <f t="shared" si="0"/>
        <v>야간</v>
      </c>
    </row>
    <row r="12" spans="1:10" x14ac:dyDescent="0.3">
      <c r="A12" s="6" t="s">
        <v>269</v>
      </c>
      <c r="B12" s="6" t="s">
        <v>30</v>
      </c>
      <c r="C12" s="6" t="str" cm="1">
        <f t="array" ref="C12">_xlfn.IFS(MID(A12,3,1)="1","개발",MID(A12,3,1)="2","홍보",MID(A12,3,1)&gt;="3","무역")</f>
        <v>개발</v>
      </c>
      <c r="D12" s="7">
        <v>700</v>
      </c>
      <c r="E12" s="7">
        <v>900</v>
      </c>
      <c r="G12" s="6" t="s">
        <v>258</v>
      </c>
      <c r="H12" s="10">
        <v>45464</v>
      </c>
      <c r="I12" s="6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PROPER(LEFT(C16,3)&amp;YEAR(D16))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I16*HLOOKUP(G16&amp;RIGHT(H16,1),$H$26:$K$27,2,0)</f>
        <v>960000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PROPER(LEFT(C17,3)&amp;YEAR(D17))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I17*HLOOKUP(G17&amp;RIGHT(H17,1),$H$26:$K$27,2,0)</f>
        <v>760000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51" t="s">
        <v>92</v>
      </c>
      <c r="B36" s="51"/>
      <c r="C36" s="51"/>
      <c r="D36" s="51"/>
    </row>
    <row r="37" spans="1:4" x14ac:dyDescent="0.3">
      <c r="A37" s="52">
        <f>ROUND(DSUM(A26:D34,4,B26:B27),-3)</f>
        <v>13574000</v>
      </c>
      <c r="B37" s="52"/>
      <c r="C37" s="52"/>
      <c r="D37" s="52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A3" sqref="A3:I20"/>
    </sheetView>
  </sheetViews>
  <sheetFormatPr defaultRowHeight="16.5" outlineLevelRow="3" x14ac:dyDescent="0.3"/>
  <sheetData>
    <row r="1" spans="1:9" ht="20.25" x14ac:dyDescent="0.3">
      <c r="A1" s="49" t="s">
        <v>127</v>
      </c>
      <c r="B1" s="49"/>
      <c r="C1" s="49"/>
      <c r="D1" s="49"/>
      <c r="E1" s="49"/>
      <c r="F1" s="49"/>
      <c r="G1" s="49"/>
      <c r="H1" s="49"/>
      <c r="I1" s="49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3">
      <c r="A6" s="6"/>
      <c r="B6" s="6"/>
      <c r="C6" s="28" t="s">
        <v>302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3">
      <c r="A7" s="6"/>
      <c r="B7" s="6"/>
      <c r="C7" s="28" t="s">
        <v>298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3">
      <c r="A10" s="6"/>
      <c r="B10" s="6"/>
      <c r="C10" s="28" t="s">
        <v>303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3">
      <c r="A11" s="6"/>
      <c r="B11" s="6"/>
      <c r="C11" s="28" t="s">
        <v>299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3">
      <c r="A17" s="2"/>
      <c r="B17" s="2"/>
      <c r="C17" s="30" t="s">
        <v>304</v>
      </c>
      <c r="D17" s="2"/>
      <c r="E17" s="29"/>
      <c r="F17" s="29"/>
      <c r="G17" s="29">
        <f>SUBTOTAL(4,G12:G16)</f>
        <v>1050</v>
      </c>
      <c r="H17" s="2"/>
      <c r="I17" s="2"/>
    </row>
    <row r="18" spans="1:9" outlineLevel="1" x14ac:dyDescent="0.3">
      <c r="A18" s="2"/>
      <c r="B18" s="2"/>
      <c r="C18" s="30" t="s">
        <v>300</v>
      </c>
      <c r="D18" s="2"/>
      <c r="E18" s="29">
        <f>SUBTOTAL(9,E12:E16)</f>
        <v>3400</v>
      </c>
      <c r="F18" s="29">
        <f>SUBTOTAL(9,F12:F16)</f>
        <v>170</v>
      </c>
      <c r="G18" s="29"/>
      <c r="H18" s="2"/>
      <c r="I18" s="2"/>
    </row>
    <row r="19" spans="1:9" x14ac:dyDescent="0.3">
      <c r="A19" s="2"/>
      <c r="B19" s="2"/>
      <c r="C19" s="30" t="s">
        <v>305</v>
      </c>
      <c r="D19" s="2"/>
      <c r="E19" s="29"/>
      <c r="F19" s="29"/>
      <c r="G19" s="29">
        <f>SUBTOTAL(4,G4:G16)</f>
        <v>4800</v>
      </c>
      <c r="H19" s="2"/>
      <c r="I19" s="2"/>
    </row>
    <row r="20" spans="1:9" x14ac:dyDescent="0.3">
      <c r="A20" s="2"/>
      <c r="B20" s="2"/>
      <c r="C20" s="30" t="s">
        <v>301</v>
      </c>
      <c r="D20" s="2"/>
      <c r="E20" s="29">
        <f>SUBTOTAL(9,E4:E16)</f>
        <v>18800</v>
      </c>
      <c r="F20" s="29">
        <f>SUBTOTAL(9,F4:F16)</f>
        <v>910</v>
      </c>
      <c r="G20" s="29"/>
      <c r="H20" s="2"/>
      <c r="I20" s="2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CF461-FE44-4A36-9ED9-BB8EA5F9096E}">
  <dimension ref="A3:E13"/>
  <sheetViews>
    <sheetView workbookViewId="0">
      <selection activeCell="B5" sqref="B5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31" t="s">
        <v>308</v>
      </c>
      <c r="B3" s="31" t="s">
        <v>307</v>
      </c>
    </row>
    <row r="4" spans="1:5" x14ac:dyDescent="0.3">
      <c r="A4" s="31" t="s">
        <v>306</v>
      </c>
      <c r="B4" t="s">
        <v>171</v>
      </c>
      <c r="C4" t="s">
        <v>169</v>
      </c>
      <c r="D4" t="s">
        <v>167</v>
      </c>
      <c r="E4" t="s">
        <v>301</v>
      </c>
    </row>
    <row r="5" spans="1:5" x14ac:dyDescent="0.3">
      <c r="A5" s="32" t="s">
        <v>168</v>
      </c>
      <c r="B5" t="s">
        <v>309</v>
      </c>
      <c r="C5">
        <v>94</v>
      </c>
      <c r="D5" t="s">
        <v>309</v>
      </c>
      <c r="E5">
        <v>94</v>
      </c>
    </row>
    <row r="6" spans="1:5" x14ac:dyDescent="0.3">
      <c r="A6" s="32" t="s">
        <v>174</v>
      </c>
      <c r="B6" t="s">
        <v>309</v>
      </c>
      <c r="C6" t="s">
        <v>309</v>
      </c>
      <c r="D6">
        <v>89</v>
      </c>
      <c r="E6">
        <v>89</v>
      </c>
    </row>
    <row r="7" spans="1:5" x14ac:dyDescent="0.3">
      <c r="A7" s="32" t="s">
        <v>5</v>
      </c>
      <c r="B7" t="s">
        <v>309</v>
      </c>
      <c r="C7">
        <v>80</v>
      </c>
      <c r="D7" t="s">
        <v>309</v>
      </c>
      <c r="E7">
        <v>80</v>
      </c>
    </row>
    <row r="8" spans="1:5" x14ac:dyDescent="0.3">
      <c r="A8" s="32" t="s">
        <v>172</v>
      </c>
      <c r="B8" t="s">
        <v>309</v>
      </c>
      <c r="C8" t="s">
        <v>309</v>
      </c>
      <c r="D8">
        <v>70</v>
      </c>
      <c r="E8">
        <v>70</v>
      </c>
    </row>
    <row r="9" spans="1:5" x14ac:dyDescent="0.3">
      <c r="A9" s="32" t="s">
        <v>175</v>
      </c>
      <c r="B9">
        <v>93</v>
      </c>
      <c r="C9" t="s">
        <v>309</v>
      </c>
      <c r="D9" t="s">
        <v>309</v>
      </c>
      <c r="E9">
        <v>93</v>
      </c>
    </row>
    <row r="10" spans="1:5" x14ac:dyDescent="0.3">
      <c r="A10" s="32" t="s">
        <v>173</v>
      </c>
      <c r="B10">
        <v>81</v>
      </c>
      <c r="C10" t="s">
        <v>309</v>
      </c>
      <c r="D10" t="s">
        <v>309</v>
      </c>
      <c r="E10">
        <v>81</v>
      </c>
    </row>
    <row r="11" spans="1:5" x14ac:dyDescent="0.3">
      <c r="A11" s="32" t="s">
        <v>166</v>
      </c>
      <c r="B11" t="s">
        <v>309</v>
      </c>
      <c r="C11" t="s">
        <v>309</v>
      </c>
      <c r="D11">
        <v>92</v>
      </c>
      <c r="E11">
        <v>92</v>
      </c>
    </row>
    <row r="12" spans="1:5" x14ac:dyDescent="0.3">
      <c r="A12" s="32" t="s">
        <v>170</v>
      </c>
      <c r="B12">
        <v>92</v>
      </c>
      <c r="C12" t="s">
        <v>309</v>
      </c>
      <c r="D12" t="s">
        <v>309</v>
      </c>
      <c r="E12">
        <v>92</v>
      </c>
    </row>
    <row r="13" spans="1:5" x14ac:dyDescent="0.3">
      <c r="A13" s="32" t="s">
        <v>301</v>
      </c>
      <c r="B13">
        <v>266</v>
      </c>
      <c r="C13">
        <v>174</v>
      </c>
      <c r="D13">
        <v>251</v>
      </c>
      <c r="E13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B7" sqref="B7"/>
    </sheetView>
  </sheetViews>
  <sheetFormatPr defaultRowHeight="16.5" x14ac:dyDescent="0.3"/>
  <sheetData>
    <row r="1" spans="1:7" ht="20.25" x14ac:dyDescent="0.3">
      <c r="A1" s="49" t="s">
        <v>159</v>
      </c>
      <c r="B1" s="49"/>
      <c r="C1" s="49"/>
      <c r="D1" s="49"/>
      <c r="E1" s="49"/>
      <c r="F1" s="49"/>
      <c r="G1" s="49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49" t="s">
        <v>176</v>
      </c>
      <c r="B1" s="49"/>
      <c r="C1" s="49"/>
      <c r="D1" s="49"/>
      <c r="E1" s="49"/>
      <c r="F1" s="49"/>
      <c r="G1" s="49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USER" comment="만든 사람 USER 날짜 2024-12-06">
      <inputCells r="C16" val="0.7" numFmtId="9"/>
      <inputCells r="G16" val="0.11" numFmtId="9"/>
    </scenario>
    <scenario name="상여급/공제계비율인상" locked="1" count="2" user="USER" comment="만든 사람 USER 날짜 2024-12-06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6</vt:i4>
      </vt:variant>
    </vt:vector>
  </HeadingPairs>
  <TitlesOfParts>
    <vt:vector size="18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정준 이</cp:lastModifiedBy>
  <dcterms:created xsi:type="dcterms:W3CDTF">2023-04-27T08:01:32Z</dcterms:created>
  <dcterms:modified xsi:type="dcterms:W3CDTF">2024-12-06T12:52:08Z</dcterms:modified>
</cp:coreProperties>
</file>