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6_컴활1급_실기_총정리\길벗컴활1급총정리\엑셀\모의\"/>
    </mc:Choice>
  </mc:AlternateContent>
  <xr:revisionPtr revIDLastSave="0" documentId="13_ncr:1_{8ABC3336-DB42-4C53-9FDB-29D326E6478C}" xr6:coauthVersionLast="47" xr6:coauthVersionMax="47" xr10:uidLastSave="{00000000-0000-0000-0000-000000000000}"/>
  <bookViews>
    <workbookView xWindow="-108" yWindow="-108" windowWidth="23256" windowHeight="12576" activeTab="1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AND" hidden="1" xlm="1">#NAME?</definedName>
    <definedName name="_xlnm.Criteria" localSheetId="0">'기본작업-1'!$J$2:$J$3</definedName>
    <definedName name="_xlnm.Extract" localSheetId="0">'기본작업-1'!$J$5:$L$5</definedName>
  </definedNames>
  <calcPr calcId="191029"/>
  <pivotCaches>
    <pivotCache cacheId="3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13" i="4"/>
  <c r="G7" i="4"/>
  <c r="G19" i="4" s="1"/>
  <c r="G18" i="4"/>
  <c r="G14" i="4"/>
  <c r="G8" i="4"/>
  <c r="O10" i="2" a="1"/>
  <c r="O10" i="2" s="1"/>
  <c r="O11" i="2" a="1"/>
  <c r="O11" i="2"/>
  <c r="O12" i="2" a="1"/>
  <c r="O12" i="2" s="1"/>
  <c r="O9" i="2" a="1"/>
  <c r="O9" i="2" s="1"/>
  <c r="N10" i="2" a="1"/>
  <c r="N10" i="2"/>
  <c r="N11" i="2" a="1"/>
  <c r="N11" i="2"/>
  <c r="N12" i="2" a="1"/>
  <c r="N12" i="2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28" i="2" a="1"/>
  <c r="I28" i="2"/>
  <c r="I29" i="2" a="1"/>
  <c r="I29" i="2"/>
  <c r="I30" i="2" a="1"/>
  <c r="I30" i="2"/>
  <c r="I3" i="2" a="1"/>
  <c r="I3" i="2"/>
  <c r="J3" i="1"/>
  <c r="K4" i="2" a="1"/>
  <c r="K6" i="2" a="1"/>
  <c r="K8" i="2" a="1"/>
  <c r="K10" i="2" a="1"/>
  <c r="K12" i="2" a="1"/>
  <c r="K14" i="2" a="1"/>
  <c r="K16" i="2" a="1"/>
  <c r="K18" i="2" a="1"/>
  <c r="K20" i="2" a="1"/>
  <c r="K22" i="2" a="1"/>
  <c r="K24" i="2" a="1"/>
  <c r="K26" i="2" a="1"/>
  <c r="K28" i="2" a="1"/>
  <c r="K30" i="2" a="1"/>
  <c r="K5" i="2" a="1"/>
  <c r="K7" i="2" a="1"/>
  <c r="K9" i="2" a="1"/>
  <c r="K11" i="2" a="1"/>
  <c r="K13" i="2" a="1"/>
  <c r="K15" i="2" a="1"/>
  <c r="K17" i="2" a="1"/>
  <c r="K19" i="2" a="1"/>
  <c r="K21" i="2" a="1"/>
  <c r="K23" i="2" a="1"/>
  <c r="K25" i="2" a="1"/>
  <c r="K27" i="2" a="1"/>
  <c r="K29" i="2" a="1"/>
  <c r="K3" i="2" a="1"/>
  <c r="G20" i="4" l="1"/>
  <c r="K29" i="2"/>
  <c r="K27" i="2"/>
  <c r="K25" i="2"/>
  <c r="K23" i="2"/>
  <c r="K21" i="2"/>
  <c r="K19" i="2"/>
  <c r="K17" i="2"/>
  <c r="K15" i="2"/>
  <c r="K13" i="2"/>
  <c r="K11" i="2"/>
  <c r="K9" i="2"/>
  <c r="K7" i="2"/>
  <c r="K5" i="2"/>
  <c r="K30" i="2"/>
  <c r="K28" i="2"/>
  <c r="K26" i="2"/>
  <c r="K24" i="2"/>
  <c r="K22" i="2"/>
  <c r="K20" i="2"/>
  <c r="K18" i="2"/>
  <c r="K16" i="2"/>
  <c r="K14" i="2"/>
  <c r="K12" i="2"/>
  <c r="K10" i="2"/>
  <c r="K8" i="2"/>
  <c r="K6" i="2"/>
  <c r="K4" i="2"/>
  <c r="K3" i="2"/>
  <c r="G3" i="5" l="1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58225F-A34A-4DAA-BAEB-4788C8C1DBF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1562BC9-502C-45F6-9A29-15978B8EC4DF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User\OneDrive\바탕 화면\2026_컴활1급_실기_총정리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<sst xmlns="http://schemas.openxmlformats.org/spreadsheetml/2006/main" count="397" uniqueCount="163">
  <si>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</si>
  <si>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</si>
  <si>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</si>
  <si>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</si>
  <si>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</si>
  <si>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</si>
  <si>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</si>
  <si>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</si>
  <si>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</si>
  <si>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</si>
  <si>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</si>
  <si>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</si>
  <si>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</si>
  <si>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</si>
  <si>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</si>
  <si>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</si>
  <si>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</si>
  <si>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</si>
  <si>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</si>
  <si>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</si>
  <si>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</si>
  <si>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</si>
  <si>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</si>
  <si>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</si>
  <si>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</si>
  <si>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</si>
  <si>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</si>
  <si>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</si>
  <si>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</si>
  <si>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</si>
  <si>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</si>
  <si>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</si>
  <si>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</si>
  <si>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</si>
  <si>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</si>
  <si>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</si>
  <si>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</si>
  <si>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</si>
  <si>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</si>
  <si>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</si>
  <si>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</si>
  <si>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</si>
  <si>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</si>
  <si>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</si>
  <si>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</si>
  <si>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</si>
  <si>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</si>
  <si>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</si>
  <si>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</si>
  <si>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</si>
  <si>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</si>
  <si>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</si>
  <si>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</si>
  <si>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</si>
  <si>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</si>
  <si>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</si>
  <si>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</si>
  <si>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</si>
  <si>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</si>
  <si>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</si>
  <si>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</si>
  <si>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</si>
  <si>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</si>
  <si>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</si>
  <si>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</si>
  <si>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</si>
  <si>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</si>
  <si>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</si>
  <si>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</si>
  <si>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</si>
  <si>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</si>
  <si>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</si>
  <si>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</si>
  <si>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</si>
  <si>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</si>
  <si>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</si>
  <si>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</si>
  <si>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</si>
  <si>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</si>
  <si>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</si>
  <si>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</si>
  <si>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</si>
  <si>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</si>
  <si>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</si>
  <si>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</si>
  <si>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</si>
  <si>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</si>
  <si>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</si>
  <si>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</si>
  <si>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</si>
  <si>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</si>
  <si>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</si>
  <si>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</si>
  <si>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</si>
  <si>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</si>
  <si>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</si>
  <si>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</si>
  <si>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</si>
  <si>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</si>
  <si>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</si>
  <si>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</si>
  <si>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</si>
  <si>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</si>
  <si>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</si>
  <si>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</si>
  <si>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</si>
  <si>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</si>
  <si>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</si>
  <si>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</si>
  <si>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</si>
  <si>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</si>
  <si>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</si>
  <si>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</si>
  <si>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</si>
  <si>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</si>
  <si>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</si>
  <si>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</si>
  <si>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</si>
  <si>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</si>
  <si>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</si>
  <si>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</si>
  <si>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</si>
  <si>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</si>
  <si>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</si>
  <si>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</si>
  <si>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</si>
  <si>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</si>
  <si>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</si>
  <si>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</si>
  <si>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</si>
  <si>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</si>
  <si>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</si>
  <si>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</si>
  <si>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</si>
  <si>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</si>
  <si>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</si>
  <si>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</si>
  <si>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</si>
  <si>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</si>
  <si>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</si>
  <si>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</si>
  <si>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</si>
  <si>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상위 대출금액 평균</t>
    <phoneticPr fontId="1" type="noConversion"/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</si>
  <si>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</si>
  <si>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</si>
  <si>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</si>
  <si>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</si>
  <si>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</si>
  <si>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</si>
  <si>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</si>
  <si>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최대값: 대출금액</t>
  </si>
  <si>
    <t>전체 최대값: 대출금액</t>
  </si>
  <si>
    <t>평균: 연이율</t>
  </si>
  <si>
    <t>전체 평균: 연이율</t>
  </si>
  <si>
    <t>값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</si>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</sst>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3C-4853-A77C-C8A06A7F4623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661536"/>
        <c:axId val="1005650976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00565097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05661536"/>
        <c:crosses val="max"/>
        <c:crossBetween val="between"/>
        <c:majorUnit val="0.2"/>
      </c:valAx>
      <c:catAx>
        <c:axId val="1005661536"/>
        <c:scaling>
          <c:orientation val="minMax"/>
        </c:scaling>
        <c:delete val="1"/>
        <c:axPos val="b"/>
        <c:majorTickMark val="out"/>
        <c:minorTickMark val="none"/>
        <c:tickLblPos val="nextTo"/>
        <c:crossAx val="100565097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DEFB8F8-BAA0-2BB0-EE61-3F48D43F7410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7B683C5-72DE-CEFA-79A1-6A7C09414F5D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37.647038078707" backgroundQuery="1" createdVersion="8" refreshedVersion="8" minRefreshableVersion="3" recordCount="0" supportSubquery="1" supportAdvancedDrill="1" xr:uid="{DD5A43F5-605E-4A73-BD38-4D7909946951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01B7D5-D4AD-41C4-9951-EE8E27DE11B2}" name="피벗 테이블1" cacheId="34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7" workbookViewId="0">
      <selection activeCell="K13" sqref="K13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15.19921875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1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tabSelected="1" workbookViewId="0">
      <selection activeCell="G6" sqref="G6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ignoredErrors>
    <ignoredError sqref="G4:H13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opLeftCell="A13" workbookViewId="0">
      <selection activeCell="M24" sqref="M24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22" t="str">
        <f>VLOOKUP(PMT(H3/12,F3-E3,-G3),$M$3:$N$5,2,TRUE)</f>
        <v>상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22" t="str">
        <f t="shared" ref="J4:J30" si="0">VLOOKUP(PMT(H4/12,F4-E4,-G4),$M$3:$N$5,2,TRUE)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22" t="str">
        <f t="shared" si="0"/>
        <v>상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22" t="str">
        <f t="shared" si="0"/>
        <v>상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22" t="str">
        <f t="shared" si="0"/>
        <v>상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22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142</v>
      </c>
      <c r="O8" s="9" t="s">
        <v>103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22" t="str">
        <f t="shared" si="0"/>
        <v>상</v>
      </c>
      <c r="K9" s="1" t="str" cm="1">
        <f t="array" ref="K9">fn대출안정성(C9,G9)</f>
        <v/>
      </c>
      <c r="M9" s="1" t="s">
        <v>22</v>
      </c>
      <c r="N9" s="5">
        <f t="array" ref="N9">ROUND(LARGE(AVERAGE(($D$3:$D$30=$M9)*($G$3:$G$30)),1),1)</f>
        <v>11399321.4</v>
      </c>
      <c r="O9" s="12" cm="1">
        <f t="array" ref="O9">_xlfn.RANK.EQ(MAX(IF(($D$3:$D$30=$M9),$G$3:$G$30)),$G$3:$G$30,0)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22" t="str">
        <f t="shared" si="0"/>
        <v>상</v>
      </c>
      <c r="K10" s="1" t="str" cm="1">
        <f t="array" ref="K10">fn대출안정성(C10,G10)</f>
        <v>안전</v>
      </c>
      <c r="M10" s="1" t="s">
        <v>17</v>
      </c>
      <c r="N10" s="5">
        <f t="array" ref="N10">ROUND(LARGE(AVERAGE(($D$3:$D$30=$M10)*($G$3:$G$30)),1),1)</f>
        <v>7352178.5999999996</v>
      </c>
      <c r="O10" s="12" cm="1">
        <f t="array" ref="O10">_xlfn.RANK.EQ(MAX(IF(($D$3:$D$30=$M10),$G$3:$G$30)),$G$3:$G$30,0)</f>
        <v>3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22" t="str">
        <f t="shared" si="0"/>
        <v>상</v>
      </c>
      <c r="K11" s="1" t="str" cm="1">
        <f t="array" ref="K11">fn대출안정성(C11,G11)</f>
        <v/>
      </c>
      <c r="M11" s="1" t="s">
        <v>13</v>
      </c>
      <c r="N11" s="5">
        <f t="array" ref="N11">ROUND(LARGE(AVERAGE(($D$3:$D$30=$M11)*($G$3:$G$30)),1),1)</f>
        <v>6820107.0999999996</v>
      </c>
      <c r="O11" s="12" cm="1">
        <f t="array" ref="O11">_xlfn.RANK.EQ(MAX(IF(($D$3:$D$30=$M11),$G$3:$G$30)),$G$3:$G$30,0)</f>
        <v>9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22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ROUND(LARGE(AVERAGE(($D$3:$D$30=$M12)*($G$3:$G$30)),1),1)</f>
        <v>5614857.0999999996</v>
      </c>
      <c r="O12" s="12" cm="1">
        <f t="array" ref="O12">_xlfn.RANK.EQ(MAX(IF(($D$3:$D$30=$M12),$G$3:$G$30)),$G$3:$G$30,0)</f>
        <v>6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22" t="str">
        <f t="shared" si="0"/>
        <v>상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22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22" t="str">
        <f t="shared" si="0"/>
        <v>상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22" t="str">
        <f t="shared" si="0"/>
        <v>상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22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22" t="str">
        <f t="shared" si="0"/>
        <v>상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22" t="str">
        <f t="shared" si="0"/>
        <v>상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22" t="str">
        <f t="shared" si="0"/>
        <v>상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22" t="str">
        <f t="shared" si="0"/>
        <v>상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22" t="str">
        <f t="shared" si="0"/>
        <v>상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22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22" t="str">
        <f t="shared" si="0"/>
        <v>상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22" t="str">
        <f t="shared" si="0"/>
        <v>상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22" t="str">
        <f t="shared" si="0"/>
        <v>상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22" t="str">
        <f t="shared" si="0"/>
        <v>상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22" t="str">
        <f t="shared" si="0"/>
        <v>상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22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22" t="str">
        <f t="shared" si="0"/>
        <v>상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2" sqref="B2"/>
    </sheetView>
  </sheetViews>
  <sheetFormatPr defaultRowHeight="17.399999999999999"/>
  <cols>
    <col min="1" max="1" width="3.3984375" customWidth="1"/>
    <col min="2" max="2" width="20.09765625" bestFit="1" customWidth="1"/>
    <col min="3" max="3" width="15.3984375" bestFit="1" customWidth="1"/>
    <col min="4" max="4" width="14.3984375" bestFit="1" customWidth="1"/>
    <col min="5" max="7" width="12" bestFit="1" customWidth="1"/>
    <col min="8" max="8" width="6.796875" bestFit="1" customWidth="1"/>
    <col min="9" max="9" width="18.19921875" bestFit="1" customWidth="1"/>
    <col min="10" max="10" width="16.19921875" bestFit="1" customWidth="1"/>
    <col min="11" max="30" width="9.3984375" bestFit="1" customWidth="1"/>
    <col min="31" max="31" width="6.796875" bestFit="1" customWidth="1"/>
  </cols>
  <sheetData>
    <row r="2" spans="2:6">
      <c r="D2" s="23" t="s">
        <v>95</v>
      </c>
    </row>
    <row r="3" spans="2:6">
      <c r="B3" s="23" t="s">
        <v>3</v>
      </c>
      <c r="C3" s="23" t="s">
        <v>154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150</v>
      </c>
      <c r="D4" s="24">
        <v>18080000</v>
      </c>
      <c r="E4" s="24">
        <v>38913000</v>
      </c>
      <c r="F4" s="24">
        <v>42420000</v>
      </c>
    </row>
    <row r="5" spans="2:6">
      <c r="C5" t="s">
        <v>152</v>
      </c>
      <c r="D5" s="25">
        <v>1.7999999999999999E-2</v>
      </c>
      <c r="E5" s="25">
        <v>4.3999999999999997E-2</v>
      </c>
      <c r="F5" s="25">
        <v>3.2600000000000004E-2</v>
      </c>
    </row>
    <row r="6" spans="2:6">
      <c r="B6" t="s">
        <v>17</v>
      </c>
      <c r="C6" t="s">
        <v>150</v>
      </c>
      <c r="D6" s="24">
        <v>24804000</v>
      </c>
      <c r="E6" s="24">
        <v>43095000</v>
      </c>
      <c r="F6" s="24">
        <v>50150000</v>
      </c>
    </row>
    <row r="7" spans="2:6">
      <c r="C7" t="s">
        <v>152</v>
      </c>
      <c r="D7" s="25">
        <v>1.2E-2</v>
      </c>
      <c r="E7" s="25">
        <v>2.8999999999999998E-2</v>
      </c>
      <c r="F7" s="25">
        <v>3.5499999999999997E-2</v>
      </c>
    </row>
    <row r="8" spans="2:6">
      <c r="B8" t="s">
        <v>10</v>
      </c>
      <c r="C8" t="s">
        <v>150</v>
      </c>
      <c r="D8" s="24">
        <v>28204000</v>
      </c>
      <c r="E8" s="24">
        <v>32595000</v>
      </c>
      <c r="F8" s="24">
        <v>46931000</v>
      </c>
    </row>
    <row r="9" spans="2:6">
      <c r="C9" t="s">
        <v>152</v>
      </c>
      <c r="D9" s="25">
        <v>3.2333333333333332E-2</v>
      </c>
      <c r="E9" s="25">
        <v>2.7E-2</v>
      </c>
      <c r="F9" s="25">
        <v>2.5999999999999999E-2</v>
      </c>
    </row>
    <row r="10" spans="2:6">
      <c r="B10" t="s">
        <v>22</v>
      </c>
      <c r="C10" t="s">
        <v>150</v>
      </c>
      <c r="D10" s="24">
        <v>37395000</v>
      </c>
      <c r="E10" s="24">
        <v>8262000</v>
      </c>
      <c r="F10" s="24">
        <v>61440000</v>
      </c>
    </row>
    <row r="11" spans="2:6">
      <c r="C11" t="s">
        <v>152</v>
      </c>
      <c r="D11" s="25">
        <v>2.9000000000000001E-2</v>
      </c>
      <c r="E11" s="25">
        <v>2.9000000000000001E-2</v>
      </c>
      <c r="F11" s="25">
        <v>3.1333333333333331E-2</v>
      </c>
    </row>
    <row r="12" spans="2:6">
      <c r="B12" t="s">
        <v>151</v>
      </c>
      <c r="D12" s="24">
        <v>37395000</v>
      </c>
      <c r="E12" s="24">
        <v>43095000</v>
      </c>
      <c r="F12" s="24">
        <v>61440000</v>
      </c>
    </row>
    <row r="13" spans="2:6">
      <c r="B13" t="s">
        <v>153</v>
      </c>
      <c r="D13" s="25">
        <v>2.642857142857143E-2</v>
      </c>
      <c r="E13" s="25">
        <v>3.0571428571428572E-2</v>
      </c>
      <c r="F13" s="25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H23" sqref="H23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6">
        <v>3000000</v>
      </c>
      <c r="E3" s="26">
        <v>750000</v>
      </c>
      <c r="F3" s="26">
        <v>1500000</v>
      </c>
      <c r="G3" s="26">
        <v>4410000</v>
      </c>
    </row>
    <row r="4" spans="1:7" outlineLevel="3">
      <c r="A4" t="s">
        <v>82</v>
      </c>
      <c r="B4" t="s">
        <v>78</v>
      </c>
      <c r="C4" t="s">
        <v>81</v>
      </c>
      <c r="D4" s="26">
        <v>2500000</v>
      </c>
      <c r="E4" s="26">
        <v>650000</v>
      </c>
      <c r="F4" s="26">
        <v>1250000</v>
      </c>
      <c r="G4" s="26">
        <v>3696000</v>
      </c>
    </row>
    <row r="5" spans="1:7" outlineLevel="3">
      <c r="A5" t="s">
        <v>80</v>
      </c>
      <c r="B5" t="s">
        <v>78</v>
      </c>
      <c r="C5" t="s">
        <v>81</v>
      </c>
      <c r="D5" s="26">
        <v>2550000</v>
      </c>
      <c r="E5" s="26">
        <v>900000</v>
      </c>
      <c r="F5" s="26">
        <v>1275000</v>
      </c>
      <c r="G5" s="26">
        <v>3969000</v>
      </c>
    </row>
    <row r="6" spans="1:7" outlineLevel="3">
      <c r="A6" t="s">
        <v>83</v>
      </c>
      <c r="B6" t="s">
        <v>78</v>
      </c>
      <c r="C6" t="s">
        <v>84</v>
      </c>
      <c r="D6" s="26">
        <v>2100000</v>
      </c>
      <c r="E6" s="26">
        <v>800000</v>
      </c>
      <c r="F6" s="26">
        <v>1050000</v>
      </c>
      <c r="G6" s="26">
        <v>3318000</v>
      </c>
    </row>
    <row r="7" spans="1:7" outlineLevel="2">
      <c r="B7" s="28" t="s">
        <v>159</v>
      </c>
      <c r="D7" s="26"/>
      <c r="E7" s="26"/>
      <c r="F7" s="26"/>
      <c r="G7" s="26">
        <f>SUBTOTAL(4,G3:G6)</f>
        <v>4410000</v>
      </c>
    </row>
    <row r="8" spans="1:7" outlineLevel="1">
      <c r="B8" s="27" t="s">
        <v>155</v>
      </c>
      <c r="D8" s="26"/>
      <c r="E8" s="26"/>
      <c r="F8" s="26"/>
      <c r="G8" s="26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6">
        <v>2400000</v>
      </c>
      <c r="E9" s="26">
        <v>1200000</v>
      </c>
      <c r="F9" s="26">
        <v>1200000</v>
      </c>
      <c r="G9" s="26">
        <v>4032000</v>
      </c>
    </row>
    <row r="10" spans="1:7" outlineLevel="3">
      <c r="A10" t="s">
        <v>89</v>
      </c>
      <c r="B10" t="s">
        <v>86</v>
      </c>
      <c r="C10" t="s">
        <v>84</v>
      </c>
      <c r="D10" s="26">
        <v>2100000</v>
      </c>
      <c r="E10" s="26">
        <v>800000</v>
      </c>
      <c r="F10" s="26">
        <v>1050000</v>
      </c>
      <c r="G10" s="26">
        <v>3318000</v>
      </c>
    </row>
    <row r="11" spans="1:7" outlineLevel="3">
      <c r="A11" t="s">
        <v>88</v>
      </c>
      <c r="B11" t="s">
        <v>86</v>
      </c>
      <c r="C11" t="s">
        <v>84</v>
      </c>
      <c r="D11" s="26">
        <v>2050000</v>
      </c>
      <c r="E11" s="26">
        <v>650000</v>
      </c>
      <c r="F11" s="26">
        <v>1025000</v>
      </c>
      <c r="G11" s="26">
        <v>3129000</v>
      </c>
    </row>
    <row r="12" spans="1:7" outlineLevel="3">
      <c r="A12" t="s">
        <v>85</v>
      </c>
      <c r="B12" t="s">
        <v>86</v>
      </c>
      <c r="C12" t="s">
        <v>79</v>
      </c>
      <c r="D12" s="26">
        <v>3050000</v>
      </c>
      <c r="E12" s="26">
        <v>1000000</v>
      </c>
      <c r="F12" s="26">
        <v>1525000</v>
      </c>
      <c r="G12" s="26">
        <v>4683000</v>
      </c>
    </row>
    <row r="13" spans="1:7" outlineLevel="2">
      <c r="B13" s="28" t="s">
        <v>160</v>
      </c>
      <c r="D13" s="26"/>
      <c r="E13" s="26"/>
      <c r="F13" s="26"/>
      <c r="G13" s="26">
        <f>SUBTOTAL(4,G9:G12)</f>
        <v>4683000</v>
      </c>
    </row>
    <row r="14" spans="1:7" outlineLevel="1">
      <c r="B14" s="28" t="s">
        <v>156</v>
      </c>
      <c r="D14" s="26"/>
      <c r="E14" s="26"/>
      <c r="F14" s="26"/>
      <c r="G14" s="26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6">
        <v>2500000</v>
      </c>
      <c r="E15" s="26">
        <v>1150000</v>
      </c>
      <c r="F15" s="26">
        <v>1250000</v>
      </c>
      <c r="G15" s="26">
        <v>4116000</v>
      </c>
    </row>
    <row r="16" spans="1:7" outlineLevel="3">
      <c r="A16" t="s">
        <v>90</v>
      </c>
      <c r="B16" t="s">
        <v>91</v>
      </c>
      <c r="C16" t="s">
        <v>79</v>
      </c>
      <c r="D16" s="26">
        <v>2950000</v>
      </c>
      <c r="E16" s="26">
        <v>1000000</v>
      </c>
      <c r="F16" s="26">
        <v>1475000</v>
      </c>
      <c r="G16" s="26">
        <v>4557000</v>
      </c>
    </row>
    <row r="17" spans="2:7" outlineLevel="2">
      <c r="B17" s="28" t="s">
        <v>161</v>
      </c>
      <c r="D17" s="26"/>
      <c r="E17" s="26"/>
      <c r="F17" s="26"/>
      <c r="G17" s="26">
        <f>SUBTOTAL(4,G15:G16)</f>
        <v>4557000</v>
      </c>
    </row>
    <row r="18" spans="2:7" outlineLevel="1">
      <c r="B18" s="28" t="s">
        <v>157</v>
      </c>
      <c r="D18" s="26"/>
      <c r="E18" s="26"/>
      <c r="F18" s="26"/>
      <c r="G18" s="26">
        <f>SUBTOTAL(1,G15:G16)</f>
        <v>4336500</v>
      </c>
    </row>
    <row r="19" spans="2:7">
      <c r="B19" s="28" t="s">
        <v>162</v>
      </c>
      <c r="D19" s="26"/>
      <c r="E19" s="26"/>
      <c r="F19" s="26"/>
      <c r="G19" s="26">
        <f>SUBTOTAL(4,G3:G16)</f>
        <v>4683000</v>
      </c>
    </row>
    <row r="20" spans="2:7">
      <c r="B20" s="28" t="s">
        <v>158</v>
      </c>
      <c r="D20" s="26"/>
      <c r="E20" s="26"/>
      <c r="F20" s="26"/>
      <c r="G20" s="26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K5" sqref="K5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104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9">
        <f t="shared" ref="G3:G14" si="0">SUM(D3:F3)</f>
        <v>5250000</v>
      </c>
    </row>
    <row r="4" spans="1:7">
      <c r="A4" s="1" t="s">
        <v>105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9">
        <f t="shared" si="0"/>
        <v>4105000</v>
      </c>
    </row>
    <row r="5" spans="1:7">
      <c r="A5" s="1" t="s">
        <v>106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9">
        <f t="shared" si="0"/>
        <v>4400000</v>
      </c>
    </row>
    <row r="6" spans="1:7">
      <c r="A6" s="1" t="s">
        <v>107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9">
        <f t="shared" si="0"/>
        <v>2750000</v>
      </c>
    </row>
    <row r="7" spans="1:7">
      <c r="A7" s="1" t="s">
        <v>108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9">
        <f t="shared" si="0"/>
        <v>3950000</v>
      </c>
    </row>
    <row r="8" spans="1:7">
      <c r="A8" s="1" t="s">
        <v>109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9">
        <f t="shared" si="0"/>
        <v>5575000</v>
      </c>
    </row>
    <row r="9" spans="1:7">
      <c r="A9" s="1" t="s">
        <v>110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9">
        <f t="shared" si="0"/>
        <v>4800000</v>
      </c>
    </row>
    <row r="10" spans="1:7">
      <c r="A10" s="1" t="s">
        <v>104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9">
        <f t="shared" si="0"/>
        <v>3725000</v>
      </c>
    </row>
    <row r="11" spans="1:7">
      <c r="A11" s="1" t="s">
        <v>105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9">
        <f t="shared" si="0"/>
        <v>2790000</v>
      </c>
    </row>
    <row r="12" spans="1:7">
      <c r="A12" s="1" t="s">
        <v>106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9">
        <f t="shared" si="0"/>
        <v>3950000</v>
      </c>
    </row>
    <row r="13" spans="1:7">
      <c r="A13" s="1" t="s">
        <v>107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9">
        <f t="shared" si="0"/>
        <v>5425000</v>
      </c>
    </row>
    <row r="14" spans="1:7">
      <c r="A14" s="1" t="s">
        <v>111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9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10" workbookViewId="0">
      <selection activeCell="L19" sqref="L19"/>
    </sheetView>
  </sheetViews>
  <sheetFormatPr defaultRowHeight="17.399999999999999"/>
  <cols>
    <col min="1" max="1" width="3.59765625" customWidth="1"/>
  </cols>
  <sheetData>
    <row r="2" spans="2:6">
      <c r="B2" s="13" t="s">
        <v>124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112</v>
      </c>
    </row>
    <row r="4" spans="2:6">
      <c r="B4" s="13" t="s">
        <v>113</v>
      </c>
      <c r="C4" s="13" t="s">
        <v>114</v>
      </c>
      <c r="D4" s="13" t="s">
        <v>115</v>
      </c>
      <c r="E4" s="13" t="s">
        <v>116</v>
      </c>
      <c r="F4" s="13" t="s">
        <v>117</v>
      </c>
    </row>
    <row r="5" spans="2:6">
      <c r="B5" s="13" t="s">
        <v>118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119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120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121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122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123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C18" sqref="C18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30" t="s">
        <v>132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133</v>
      </c>
      <c r="B4" s="1" t="s">
        <v>134</v>
      </c>
      <c r="C4" s="1" t="s">
        <v>135</v>
      </c>
      <c r="D4" s="1" t="s">
        <v>136</v>
      </c>
      <c r="E4" s="1" t="s">
        <v>137</v>
      </c>
      <c r="G4" s="1" t="s">
        <v>134</v>
      </c>
    </row>
    <row r="5" spans="1:7">
      <c r="A5" s="1" t="s">
        <v>125</v>
      </c>
      <c r="B5" s="1" t="s">
        <v>126</v>
      </c>
      <c r="C5" s="1" t="s">
        <v>127</v>
      </c>
      <c r="D5" s="1">
        <v>35000000</v>
      </c>
      <c r="E5" s="1" t="s">
        <v>128</v>
      </c>
      <c r="G5" s="16" t="s">
        <v>138</v>
      </c>
    </row>
    <row r="6" spans="1:7">
      <c r="A6" s="1" t="s">
        <v>129</v>
      </c>
      <c r="B6" s="1" t="s">
        <v>130</v>
      </c>
      <c r="C6" s="1" t="s">
        <v>127</v>
      </c>
      <c r="D6" s="1">
        <v>15000000</v>
      </c>
      <c r="E6" s="1" t="s">
        <v>131</v>
      </c>
      <c r="G6" s="16" t="s">
        <v>130</v>
      </c>
    </row>
    <row r="7" spans="1:7">
      <c r="A7" s="1"/>
      <c r="B7" s="1"/>
      <c r="C7" s="1"/>
      <c r="D7" s="1"/>
      <c r="E7" s="1"/>
      <c r="G7" s="16" t="s">
        <v>139</v>
      </c>
    </row>
    <row r="8" spans="1:7">
      <c r="A8" s="1"/>
      <c r="B8" s="1"/>
      <c r="C8" s="1"/>
      <c r="D8" s="1"/>
      <c r="E8" s="1"/>
      <c r="G8" s="16" t="s">
        <v>126</v>
      </c>
    </row>
    <row r="9" spans="1:7">
      <c r="A9" s="1"/>
      <c r="B9" s="1"/>
      <c r="C9" s="1"/>
      <c r="D9" s="1"/>
      <c r="E9" s="1"/>
      <c r="G9" s="16" t="s">
        <v>140</v>
      </c>
    </row>
    <row r="10" spans="1:7">
      <c r="A10" s="1"/>
      <c r="B10" s="1"/>
      <c r="C10" s="1"/>
      <c r="D10" s="1"/>
      <c r="E10" s="1"/>
      <c r="G10" s="17" t="s">
        <v>141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민채리</cp:lastModifiedBy>
  <dcterms:created xsi:type="dcterms:W3CDTF">2023-07-14T11:40:39Z</dcterms:created>
  <dcterms:modified xsi:type="dcterms:W3CDTF">2025-10-07T06:47:21Z</dcterms:modified>
</cp:coreProperties>
</file>