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9435009738ce69/바탕 화면/연습문제/"/>
    </mc:Choice>
  </mc:AlternateContent>
  <xr:revisionPtr revIDLastSave="40" documentId="8_{3DC53C22-BABB-4981-BC89-AA61AA6EFBE2}" xr6:coauthVersionLast="47" xr6:coauthVersionMax="47" xr10:uidLastSave="{43CFBCA9-4DFF-42A7-BAF8-C8B05D510DD9}"/>
  <bookViews>
    <workbookView xWindow="-108" yWindow="-108" windowWidth="23256" windowHeight="12456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T" hidden="1" xlm="1">#NAME?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I17" i="10"/>
  <c r="I18" i="10"/>
  <c r="I19" i="10"/>
  <c r="I20" i="10"/>
  <c r="I21" i="10"/>
  <c r="I22" i="10"/>
  <c r="I23" i="10"/>
  <c r="I24" i="10"/>
  <c r="I25" i="10"/>
  <c r="I16" i="10"/>
  <c r="D12" i="10"/>
  <c r="D30" i="10"/>
  <c r="D31" i="10"/>
  <c r="D32" i="10"/>
  <c r="D33" i="10"/>
  <c r="D34" i="10"/>
  <c r="D35" i="10"/>
  <c r="D36" i="10"/>
  <c r="D29" i="10"/>
  <c r="D25" i="10"/>
  <c r="I4" i="10"/>
  <c r="I5" i="10"/>
  <c r="I6" i="10"/>
  <c r="I7" i="10"/>
  <c r="I8" i="10"/>
  <c r="I9" i="10"/>
  <c r="I10" i="10"/>
  <c r="I11" i="10"/>
  <c r="I12" i="10"/>
  <c r="I3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<sst xmlns="http://schemas.openxmlformats.org/spreadsheetml/2006/main" count="350" uniqueCount="229">
  <si>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</si>
  <si>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</si>
  <si>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</si>
  <si>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</si>
  <si>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</si>
  <si>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</si>
  <si>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</si>
  <si>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</si>
  <si>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</si>
  <si>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</si>
  <si>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</si>
  <si>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</si>
  <si>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</si>
  <si>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</si>
  <si>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</si>
  <si>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</si>
  <si>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</si>
  <si>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</si>
  <si>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</si>
  <si>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</si>
  <si>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</si>
  <si>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</si>
  <si>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</si>
  <si>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</si>
  <si>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</si>
  <si>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</si>
  <si>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</si>
  <si>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</si>
  <si>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</si>
  <si>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</si>
  <si>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</si>
  <si>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</si>
  <si>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</si>
  <si>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</si>
  <si>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</si>
  <si>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</si>
  <si>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</si>
  <si>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</si>
  <si>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</si>
  <si>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</si>
  <si>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</si>
  <si>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</si>
  <si>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</si>
  <si>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</si>
  <si>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</si>
  <si>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</si>
  <si>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</si>
  <si>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</si>
  <si>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</si>
  <si>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</si>
  <si>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</si>
  <si>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</si>
  <si>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</si>
  <si>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</si>
  <si>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</si>
  <si>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</si>
  <si>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</si>
  <si>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</si>
  <si>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</si>
  <si>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</si>
  <si>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</si>
  <si>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</si>
  <si>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</si>
  <si>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</si>
  <si>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</si>
  <si>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</si>
  <si>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</si>
  <si>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</si>
  <si>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</si>
  <si>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</si>
  <si>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</si>
  <si>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</si>
  <si>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</si>
  <si>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</si>
  <si>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</si>
  <si>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</si>
  <si>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</si>
  <si>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</si>
  <si>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</si>
  <si>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</si>
  <si>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</si>
  <si>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</si>
  <si>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</si>
  <si>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</si>
  <si>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</si>
  <si>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</si>
  <si>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</si>
  <si>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</si>
  <si>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</si>
  <si>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</si>
  <si>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</si>
  <si>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</si>
  <si>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</si>
  <si>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</si>
  <si>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</si>
  <si>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</si>
  <si>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</si>
  <si>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</si>
  <si>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</si>
  <si>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</si>
  <si>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</si>
  <si>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</si>
  <si>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</si>
  <si>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</si>
  <si>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</si>
  <si>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</si>
  <si>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</si>
  <si>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</si>
  <si>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</si>
  <si>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</si>
  <si>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</si>
  <si>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</si>
  <si>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</si>
  <si>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</si>
  <si>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</si>
  <si>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</si>
  <si>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</si>
  <si>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</si>
  <si>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</si>
  <si>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</si>
  <si>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</si>
  <si>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</si>
  <si>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</si>
  <si>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</si>
  <si>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</si>
  <si>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</si>
  <si>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</si>
  <si>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</si>
  <si>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</si>
  <si>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</si>
  <si>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</si>
  <si>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</si>
  <si>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</si>
  <si>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</si>
  <si>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</si>
  <si>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</si>
  <si>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</si>
  <si>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</si>
  <si>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</si>
  <si>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</si>
  <si>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</si>
  <si>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</si>
  <si>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</si>
  <si>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</si>
  <si>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</si>
  <si>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</si>
  <si>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</si>
  <si>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</si>
  <si>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</si>
  <si>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</si>
  <si>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</si>
  <si>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</si>
  <si>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</si>
  <si>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</si>
  <si>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</si>
  <si>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</si>
  <si>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</si>
  <si>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</si>
  <si>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</si>
  <si>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</si>
  <si>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</si>
  <si>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</si>
  <si>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</si>
  <si>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</si>
  <si>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</si>
  <si>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</si>
  <si>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</si>
  <si>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</si>
  <si>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</si>
  <si>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</si>
  <si>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</si>
  <si>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</si>
  <si>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</si>
  <si>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</si>
  <si>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</si>
  <si>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</si>
  <si>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</si>
  <si>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</si>
  <si>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</si>
  <si>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</si>
  <si>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</si>
  <si>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</si>
  <si>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</si>
  <si>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</si>
  <si>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</si>
  <si>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</si>
  <si>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</si>
  <si>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</si>
  <si>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</si>
  <si>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</si>
  <si>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</si>
  <si>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</si>
  <si>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</si>
  <si>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</si>
  <si>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</si>
  <si>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</si>
  <si>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</si>
  <si>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</si>
  <si>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</si>
  <si>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com1-639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</si>
  <si>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</si>
  <si>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</si>
  <si>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</si>
  <si>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</si>
  <si>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3층C실</t>
    <phoneticPr fontId="1" type="noConversion"/>
  </si>
  <si>
    <t>1층A실</t>
    <phoneticPr fontId="1" type="noConversion"/>
  </si>
  <si>
    <t>2층B실</t>
    <phoneticPr fontId="1" type="noConversion"/>
  </si>
  <si>
    <t>3층A실</t>
    <phoneticPr fontId="1" type="noConversion"/>
  </si>
  <si>
    <t>1층C실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</si>
  <si>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</si>
  <si>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</si>
  <si>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</si>
  <si>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</si>
  <si>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</si>
  <si>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</si>
  <si>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</si>
  <si>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</si>
  <si>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</si>
  <si>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</si>
  <si>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</si>
  <si>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배선화 날짜 2024-11-26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</si>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</sst>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41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362016"/>
        <c:axId val="1665356736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665356736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65362016"/>
        <c:crosses val="max"/>
        <c:crossBetween val="between"/>
        <c:majorUnit val="0.1"/>
      </c:valAx>
      <c:catAx>
        <c:axId val="166536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535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14</xdr:row>
          <xdr:rowOff>0</xdr:rowOff>
        </xdr:from>
        <xdr:to>
          <xdr:col>3</xdr:col>
          <xdr:colOff>7620</xdr:colOff>
          <xdr:row>15</xdr:row>
          <xdr:rowOff>198120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30480</xdr:colOff>
      <xdr:row>13</xdr:row>
      <xdr:rowOff>213360</xdr:rowOff>
    </xdr:from>
    <xdr:to>
      <xdr:col>4</xdr:col>
      <xdr:colOff>0</xdr:colOff>
      <xdr:row>15</xdr:row>
      <xdr:rowOff>198120</xdr:rowOff>
    </xdr:to>
    <xdr:sp macro="[0]!회계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26980CBA-C2A1-24CD-B36F-1101FDAF5474}"/>
            </a:ext>
          </a:extLst>
        </xdr:cNvPr>
        <xdr:cNvSpPr/>
      </xdr:nvSpPr>
      <xdr:spPr>
        <a:xfrm>
          <a:off x="2651760" y="3131820"/>
          <a:ext cx="998220" cy="4267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배선화" refreshedDate="45622.95784328704" createdVersion="8" refreshedVersion="8" minRefreshableVersion="3" recordCount="12" xr:uid="{DB904E0B-3B47-45D4-BE95-AC8D3DFCDB61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F26D3D-BA71-465D-8093-9E92273F120E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4">
      <c r="A4" s="1" t="s">
        <v>189</v>
      </c>
      <c r="B4" s="1" t="s">
        <v>194</v>
      </c>
      <c r="C4" s="1" t="s">
        <v>201</v>
      </c>
      <c r="D4" s="1" t="s">
        <v>205</v>
      </c>
      <c r="E4" s="1">
        <v>24</v>
      </c>
      <c r="F4" s="2">
        <v>120000</v>
      </c>
    </row>
    <row r="5" spans="1:6" x14ac:dyDescent="0.4">
      <c r="A5" s="1" t="s">
        <v>190</v>
      </c>
      <c r="B5" s="1" t="s">
        <v>195</v>
      </c>
      <c r="C5" s="1" t="s">
        <v>202</v>
      </c>
      <c r="D5" s="1" t="s">
        <v>204</v>
      </c>
      <c r="E5" s="1">
        <v>45</v>
      </c>
      <c r="F5" s="2">
        <v>270000</v>
      </c>
    </row>
    <row r="6" spans="1:6" x14ac:dyDescent="0.4">
      <c r="A6" s="1" t="s">
        <v>191</v>
      </c>
      <c r="B6" s="1" t="s">
        <v>196</v>
      </c>
      <c r="C6" s="1" t="s">
        <v>201</v>
      </c>
      <c r="D6" s="1" t="s">
        <v>208</v>
      </c>
      <c r="E6" s="1">
        <v>30</v>
      </c>
      <c r="F6" s="2">
        <v>140000</v>
      </c>
    </row>
    <row r="7" spans="1:6" x14ac:dyDescent="0.4">
      <c r="A7" s="1" t="s">
        <v>192</v>
      </c>
      <c r="B7" s="1" t="s">
        <v>197</v>
      </c>
      <c r="C7" s="1" t="s">
        <v>203</v>
      </c>
      <c r="D7" s="1" t="s">
        <v>206</v>
      </c>
      <c r="E7" s="1">
        <v>30</v>
      </c>
      <c r="F7" s="2">
        <v>140000</v>
      </c>
    </row>
    <row r="8" spans="1:6" x14ac:dyDescent="0.4">
      <c r="A8" s="1" t="s">
        <v>199</v>
      </c>
      <c r="B8" s="1" t="s">
        <v>198</v>
      </c>
      <c r="C8" s="1" t="s">
        <v>202</v>
      </c>
      <c r="D8" s="1" t="s">
        <v>207</v>
      </c>
      <c r="E8" s="1">
        <v>50</v>
      </c>
      <c r="F8" s="2">
        <v>300000</v>
      </c>
    </row>
    <row r="9" spans="1:6" x14ac:dyDescent="0.4">
      <c r="A9" s="1" t="s">
        <v>193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K15" sqref="K15"/>
    </sheetView>
  </sheetViews>
  <sheetFormatPr defaultRowHeight="17.399999999999999" x14ac:dyDescent="0.4"/>
  <cols>
    <col min="1" max="1" width="16.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3" t="s">
        <v>89</v>
      </c>
      <c r="B1" s="33"/>
      <c r="C1" s="33"/>
      <c r="D1" s="33"/>
      <c r="E1" s="33"/>
      <c r="F1" s="33"/>
    </row>
    <row r="2" spans="1:6" ht="18" thickTop="1" x14ac:dyDescent="0.4"/>
    <row r="3" spans="1:6" x14ac:dyDescent="0.4">
      <c r="A3" s="13" t="s">
        <v>71</v>
      </c>
      <c r="B3" s="13" t="s">
        <v>72</v>
      </c>
      <c r="C3" s="13" t="s">
        <v>210</v>
      </c>
      <c r="D3" s="13" t="s">
        <v>73</v>
      </c>
      <c r="E3" s="13" t="s">
        <v>74</v>
      </c>
      <c r="F3" s="13" t="s">
        <v>75</v>
      </c>
    </row>
    <row r="4" spans="1:6" x14ac:dyDescent="0.4">
      <c r="A4" s="38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4">
        <v>6200</v>
      </c>
    </row>
    <row r="5" spans="1:6" x14ac:dyDescent="0.4">
      <c r="A5" s="38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4">
        <v>5800</v>
      </c>
    </row>
    <row r="6" spans="1:6" x14ac:dyDescent="0.4">
      <c r="A6" s="38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4">
        <v>11500</v>
      </c>
    </row>
    <row r="7" spans="1:6" x14ac:dyDescent="0.4">
      <c r="A7" s="38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4">
        <v>9570</v>
      </c>
    </row>
    <row r="8" spans="1:6" x14ac:dyDescent="0.4">
      <c r="A8" s="38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4">
        <v>12500</v>
      </c>
    </row>
    <row r="9" spans="1:6" x14ac:dyDescent="0.4">
      <c r="A9" s="38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4">
        <v>6000</v>
      </c>
    </row>
    <row r="10" spans="1:6" x14ac:dyDescent="0.4">
      <c r="A10" s="38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4">
        <v>10670</v>
      </c>
    </row>
    <row r="11" spans="1:6" x14ac:dyDescent="0.4">
      <c r="A11" s="38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4">
        <v>6720</v>
      </c>
    </row>
    <row r="12" spans="1:6" x14ac:dyDescent="0.4">
      <c r="A12" s="38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4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3" workbookViewId="0">
      <selection activeCell="B7" sqref="B7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4" t="s">
        <v>90</v>
      </c>
      <c r="B1" s="34"/>
      <c r="C1" s="34"/>
      <c r="D1" s="34"/>
      <c r="E1" s="34"/>
      <c r="F1" s="34"/>
      <c r="G1" s="34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4">
      <c r="A22" s="1" t="s">
        <v>211</v>
      </c>
      <c r="B22" t="s">
        <v>213</v>
      </c>
    </row>
    <row r="23" spans="1:7" x14ac:dyDescent="0.4">
      <c r="A23" s="1" t="s">
        <v>212</v>
      </c>
    </row>
    <row r="24" spans="1:7" x14ac:dyDescent="0.4">
      <c r="B24" t="s">
        <v>214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25" workbookViewId="0">
      <selection activeCell="G38" sqref="G38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4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45422</v>
      </c>
      <c r="H3" s="6">
        <v>5</v>
      </c>
      <c r="I3" s="6" t="str">
        <f>IF(OR( MONTH(G3)=7,MONTH(G3)=8),"여름휴가","")</f>
        <v/>
      </c>
    </row>
    <row r="4" spans="1:9" x14ac:dyDescent="0.4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45443</v>
      </c>
      <c r="H4" s="6">
        <v>8</v>
      </c>
      <c r="I4" s="6" t="str">
        <f t="shared" ref="I4:I12" si="0">IF(OR( MONTH(G4)=7,MONTH(G4)=8),"여름휴가","")</f>
        <v/>
      </c>
    </row>
    <row r="5" spans="1:9" x14ac:dyDescent="0.4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45467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45539</v>
      </c>
      <c r="H10" s="6">
        <v>8</v>
      </c>
      <c r="I10" s="6" t="str">
        <f t="shared" si="0"/>
        <v/>
      </c>
    </row>
    <row r="11" spans="1:9" x14ac:dyDescent="0.4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45554</v>
      </c>
      <c r="H11" s="6">
        <v>6</v>
      </c>
      <c r="I11" s="6" t="str">
        <f t="shared" si="0"/>
        <v/>
      </c>
    </row>
    <row r="12" spans="1:9" x14ac:dyDescent="0.4">
      <c r="A12" s="35" t="s">
        <v>15</v>
      </c>
      <c r="B12" s="36"/>
      <c r="C12" s="37"/>
      <c r="D12" s="32">
        <f>SUMIF(A3:A11,"유연탄",D3:D11)/SUM(D3:D11)</f>
        <v>0.70822769600002544</v>
      </c>
      <c r="F12" s="6" t="s">
        <v>165</v>
      </c>
      <c r="G12" s="9">
        <v>45554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31" t="str">
        <f xml:space="preserve"> IF(SUM($H$16:H16)&gt;=250000,"위험",IF(SUM($H$16:H16)&gt;=150000,"주의",""))</f>
        <v/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31" t="str">
        <f xml:space="preserve"> IF(SUM($H$16:H17)&gt;=250000,"위험",IF(SUM($H$16:H17)&gt;=150000,"주의",""))</f>
        <v/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31" t="str">
        <f xml:space="preserve"> IF(SUM($H$16:H18)&gt;=250000,"위험",IF(SUM($H$16:H18)&gt;=150000,"주의",""))</f>
        <v/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31" t="str">
        <f xml:space="preserve"> IF(SUM($H$16:H19)&gt;=250000,"위험",IF(SUM($H$16:H19)&gt;=150000,"주의",""))</f>
        <v/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31" t="str">
        <f xml:space="preserve"> IF(SUM($H$16:H20)&gt;=250000,"위험",IF(SUM($H$16:H20)&gt;=150000,"주의",""))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31" t="str">
        <f xml:space="preserve"> IF(SUM($H$16:H21)&gt;=250000,"위험",IF(SUM($H$16:H21)&gt;=150000,"주의",""))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31" t="str">
        <f xml:space="preserve"> IF(SUM($H$16:H22)&gt;=250000,"위험",IF(SUM($H$16:H22)&gt;=150000,"주의",""))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31" t="str">
        <f xml:space="preserve"> IF(SUM($H$16:H23)&gt;=250000,"위험",IF(SUM($H$16:H23)&gt;=150000,"주의",""))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31" t="str">
        <f xml:space="preserve"> IF(SUM($H$16:H24)&gt;=250000,"위험",IF(SUM($H$16:H24)&gt;=150000,"주의",""))</f>
        <v>위험</v>
      </c>
    </row>
    <row r="25" spans="1:9" x14ac:dyDescent="0.4">
      <c r="A25" s="35" t="s">
        <v>57</v>
      </c>
      <c r="B25" s="36"/>
      <c r="C25" s="37"/>
      <c r="D25" s="6">
        <f>ROUNDUP( 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31" t="str">
        <f xml:space="preserve"> IF(SUM($H$16:H25)&gt;=250000,"위험",IF(SUM($H$16:H25)&gt;=150000,"주의",""))</f>
        <v>위험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 t="str">
        <f>LEFT(C29,4)&amp;"-"&amp;  HLOOKUP(MID(C29,5,1)*1,$B$39:$D$40,2,FALSE)</f>
        <v>1202-G</v>
      </c>
    </row>
    <row r="30" spans="1:9" x14ac:dyDescent="0.4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  HLOOKUP(MID(C30,5,1)*1,$B$39:$D$40,2,FALSE)</f>
        <v>5365-P</v>
      </c>
    </row>
    <row r="31" spans="1:9" x14ac:dyDescent="0.4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4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4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4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4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4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5" workbookViewId="0">
      <selection activeCell="D30" sqref="D30"/>
    </sheetView>
  </sheetViews>
  <sheetFormatPr defaultRowHeight="17.399999999999999" x14ac:dyDescent="0.4"/>
  <cols>
    <col min="1" max="1" width="14.19921875" bestFit="1" customWidth="1"/>
    <col min="2" max="3" width="10.3984375" bestFit="1" customWidth="1"/>
    <col min="4" max="5" width="10" bestFit="1" customWidth="1"/>
    <col min="6" max="6" width="10.8984375" bestFit="1" customWidth="1"/>
  </cols>
  <sheetData>
    <row r="1" spans="1:6" ht="21" x14ac:dyDescent="0.4">
      <c r="A1" s="34" t="s">
        <v>102</v>
      </c>
      <c r="B1" s="34"/>
      <c r="C1" s="34"/>
      <c r="D1" s="34"/>
      <c r="E1" s="34"/>
      <c r="F1" s="34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4">
      <c r="A19" s="15" t="s">
        <v>103</v>
      </c>
      <c r="B19" t="s">
        <v>215</v>
      </c>
    </row>
    <row r="21" spans="1:5" x14ac:dyDescent="0.4">
      <c r="A21" s="15" t="s">
        <v>217</v>
      </c>
      <c r="B21" s="15" t="s">
        <v>104</v>
      </c>
    </row>
    <row r="22" spans="1:5" x14ac:dyDescent="0.4">
      <c r="A22" s="15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16" t="s">
        <v>218</v>
      </c>
      <c r="C23" s="16">
        <v>1980300</v>
      </c>
      <c r="D23" s="16" t="s">
        <v>218</v>
      </c>
      <c r="E23" s="16">
        <v>2927400</v>
      </c>
    </row>
    <row r="24" spans="1:5" x14ac:dyDescent="0.4">
      <c r="A24" t="s">
        <v>111</v>
      </c>
      <c r="B24" s="16" t="s">
        <v>218</v>
      </c>
      <c r="C24" s="16">
        <v>996000</v>
      </c>
      <c r="D24" s="16" t="s">
        <v>218</v>
      </c>
      <c r="E24" s="16">
        <v>1826000</v>
      </c>
    </row>
    <row r="25" spans="1:5" x14ac:dyDescent="0.4">
      <c r="A25" t="s">
        <v>110</v>
      </c>
      <c r="B25" s="16">
        <v>2900000</v>
      </c>
      <c r="C25" s="16">
        <v>870000</v>
      </c>
      <c r="D25" s="16">
        <v>2030000</v>
      </c>
      <c r="E25" s="16">
        <v>507500</v>
      </c>
    </row>
    <row r="26" spans="1:5" x14ac:dyDescent="0.4">
      <c r="A26" t="s">
        <v>113</v>
      </c>
      <c r="B26" s="16">
        <v>148000</v>
      </c>
      <c r="C26" s="16" t="s">
        <v>218</v>
      </c>
      <c r="D26" s="16">
        <v>925000</v>
      </c>
      <c r="E26" s="16" t="s">
        <v>218</v>
      </c>
    </row>
    <row r="27" spans="1:5" x14ac:dyDescent="0.4">
      <c r="A27" t="s">
        <v>216</v>
      </c>
      <c r="B27" s="16">
        <v>1524000</v>
      </c>
      <c r="C27" s="16">
        <v>1456650</v>
      </c>
      <c r="D27" s="16">
        <v>1477500</v>
      </c>
      <c r="E27" s="16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D2E2-87CD-4813-B889-24E4A9C02AE8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0" t="s">
        <v>222</v>
      </c>
      <c r="C2" s="21"/>
      <c r="D2" s="27"/>
      <c r="E2" s="27"/>
      <c r="F2" s="27"/>
    </row>
    <row r="3" spans="2:6" collapsed="1" x14ac:dyDescent="0.4">
      <c r="B3" s="19"/>
      <c r="C3" s="19"/>
      <c r="D3" s="28" t="s">
        <v>224</v>
      </c>
      <c r="E3" s="28" t="s">
        <v>219</v>
      </c>
      <c r="F3" s="28" t="s">
        <v>221</v>
      </c>
    </row>
    <row r="4" spans="2:6" ht="46.8" hidden="1" outlineLevel="1" x14ac:dyDescent="0.4">
      <c r="B4" s="23"/>
      <c r="C4" s="23"/>
      <c r="E4" s="30" t="s">
        <v>220</v>
      </c>
      <c r="F4" s="30" t="s">
        <v>220</v>
      </c>
    </row>
    <row r="5" spans="2:6" x14ac:dyDescent="0.4">
      <c r="B5" s="24" t="s">
        <v>223</v>
      </c>
      <c r="C5" s="25"/>
      <c r="D5" s="22"/>
      <c r="E5" s="22"/>
      <c r="F5" s="22"/>
    </row>
    <row r="6" spans="2:6" outlineLevel="1" x14ac:dyDescent="0.4">
      <c r="B6" s="23"/>
      <c r="C6" s="23" t="s">
        <v>95</v>
      </c>
      <c r="D6" s="17">
        <v>200000</v>
      </c>
      <c r="E6" s="29">
        <v>250000</v>
      </c>
      <c r="F6" s="29">
        <v>150000</v>
      </c>
    </row>
    <row r="7" spans="2:6" x14ac:dyDescent="0.4">
      <c r="B7" s="24" t="s">
        <v>225</v>
      </c>
      <c r="C7" s="25"/>
      <c r="D7" s="22"/>
      <c r="E7" s="22"/>
      <c r="F7" s="22"/>
    </row>
    <row r="8" spans="2:6" ht="18" outlineLevel="1" thickBot="1" x14ac:dyDescent="0.45">
      <c r="B8" s="26"/>
      <c r="C8" s="26" t="s">
        <v>127</v>
      </c>
      <c r="D8" s="18">
        <v>133280000</v>
      </c>
      <c r="E8" s="18">
        <v>191380000</v>
      </c>
      <c r="F8" s="18">
        <v>75180000</v>
      </c>
    </row>
    <row r="9" spans="2:6" x14ac:dyDescent="0.4">
      <c r="B9" t="s">
        <v>226</v>
      </c>
    </row>
    <row r="10" spans="2:6" x14ac:dyDescent="0.4">
      <c r="B10" t="s">
        <v>227</v>
      </c>
    </row>
    <row r="11" spans="2:6" x14ac:dyDescent="0.4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4" t="s">
        <v>120</v>
      </c>
      <c r="B1" s="34"/>
      <c r="C1" s="34"/>
      <c r="D1" s="34"/>
      <c r="E1" s="34"/>
    </row>
    <row r="3" spans="1:5" x14ac:dyDescent="0.4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4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4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4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배선화" comment="만든 사람 배선화 날짜 2024-11-26">
      <inputCells r="B4" val="250000" numFmtId="41"/>
    </scenario>
    <scenario name="판매가인하" locked="1" count="1" user="배선화" comment="만든 사람 배선화 날짜 2024-11-26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workbookViewId="0">
      <selection activeCell="H13" sqref="H13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34" t="s">
        <v>128</v>
      </c>
      <c r="B1" s="34"/>
      <c r="C1" s="34"/>
      <c r="D1" s="34"/>
      <c r="E1" s="34"/>
      <c r="F1" s="34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9">
        <v>42748</v>
      </c>
      <c r="B4" s="6" t="s">
        <v>134</v>
      </c>
      <c r="C4" s="39">
        <v>42016807</v>
      </c>
      <c r="D4" s="39">
        <v>25410000</v>
      </c>
      <c r="E4" s="39">
        <v>609756</v>
      </c>
      <c r="F4" s="39">
        <f>C4-D4-E4</f>
        <v>15997051</v>
      </c>
    </row>
    <row r="5" spans="1:6" x14ac:dyDescent="0.4">
      <c r="A5" s="9">
        <v>42929</v>
      </c>
      <c r="B5" s="6" t="s">
        <v>135</v>
      </c>
      <c r="C5" s="39">
        <v>35460993</v>
      </c>
      <c r="D5" s="39">
        <v>48410000</v>
      </c>
      <c r="E5" s="39">
        <v>505051</v>
      </c>
      <c r="F5" s="39">
        <f t="shared" ref="F5:F13" si="0">C5-D5-E5</f>
        <v>-13454058</v>
      </c>
    </row>
    <row r="6" spans="1:6" x14ac:dyDescent="0.4">
      <c r="A6" s="9">
        <v>43195</v>
      </c>
      <c r="B6" s="6" t="s">
        <v>136</v>
      </c>
      <c r="C6" s="39">
        <v>75471698</v>
      </c>
      <c r="D6" s="39">
        <v>16980000</v>
      </c>
      <c r="E6" s="39">
        <v>439560</v>
      </c>
      <c r="F6" s="39">
        <f t="shared" si="0"/>
        <v>58052138</v>
      </c>
    </row>
    <row r="7" spans="1:6" x14ac:dyDescent="0.4">
      <c r="A7" s="9">
        <v>43226</v>
      </c>
      <c r="B7" s="6" t="s">
        <v>137</v>
      </c>
      <c r="C7" s="39">
        <v>54794521</v>
      </c>
      <c r="D7" s="39">
        <v>22070000</v>
      </c>
      <c r="E7" s="39">
        <v>384615</v>
      </c>
      <c r="F7" s="39">
        <f t="shared" si="0"/>
        <v>32339906</v>
      </c>
    </row>
    <row r="8" spans="1:6" x14ac:dyDescent="0.4">
      <c r="A8" s="9">
        <v>43316</v>
      </c>
      <c r="B8" s="6" t="s">
        <v>138</v>
      </c>
      <c r="C8" s="39">
        <v>44943820</v>
      </c>
      <c r="D8" s="39">
        <v>14380000</v>
      </c>
      <c r="E8" s="39">
        <v>421053</v>
      </c>
      <c r="F8" s="39">
        <f t="shared" si="0"/>
        <v>30142767</v>
      </c>
    </row>
    <row r="9" spans="1:6" x14ac:dyDescent="0.4">
      <c r="A9" s="9">
        <v>43683</v>
      </c>
      <c r="B9" s="6" t="s">
        <v>139</v>
      </c>
      <c r="C9" s="39">
        <v>36585366</v>
      </c>
      <c r="D9" s="39">
        <v>45410000</v>
      </c>
      <c r="E9" s="39">
        <v>357143</v>
      </c>
      <c r="F9" s="39">
        <f t="shared" si="0"/>
        <v>-9181777</v>
      </c>
    </row>
    <row r="10" spans="1:6" x14ac:dyDescent="0.4">
      <c r="A10" s="9">
        <v>43721</v>
      </c>
      <c r="B10" s="6" t="s">
        <v>140</v>
      </c>
      <c r="C10" s="39">
        <v>57692308</v>
      </c>
      <c r="D10" s="39">
        <v>22300000</v>
      </c>
      <c r="E10" s="39">
        <v>322581</v>
      </c>
      <c r="F10" s="39">
        <f t="shared" si="0"/>
        <v>35069727</v>
      </c>
    </row>
    <row r="11" spans="1:6" x14ac:dyDescent="0.4">
      <c r="A11" s="9">
        <v>43991</v>
      </c>
      <c r="B11" s="6" t="s">
        <v>141</v>
      </c>
      <c r="C11" s="39">
        <v>31746032</v>
      </c>
      <c r="D11" s="39">
        <v>22070000</v>
      </c>
      <c r="E11" s="39">
        <v>202020</v>
      </c>
      <c r="F11" s="39">
        <f t="shared" si="0"/>
        <v>9474012</v>
      </c>
    </row>
    <row r="12" spans="1:6" x14ac:dyDescent="0.4">
      <c r="A12" s="9">
        <v>44173</v>
      </c>
      <c r="B12" s="6" t="s">
        <v>142</v>
      </c>
      <c r="C12" s="39">
        <v>21505376</v>
      </c>
      <c r="D12" s="39">
        <v>21600000</v>
      </c>
      <c r="E12" s="39">
        <v>240964</v>
      </c>
      <c r="F12" s="39">
        <f t="shared" si="0"/>
        <v>-335588</v>
      </c>
    </row>
    <row r="13" spans="1:6" x14ac:dyDescent="0.4">
      <c r="A13" s="9">
        <v>44267</v>
      </c>
      <c r="B13" s="6" t="s">
        <v>143</v>
      </c>
      <c r="C13" s="39">
        <v>7751938</v>
      </c>
      <c r="D13" s="39">
        <v>45730000</v>
      </c>
      <c r="E13" s="39">
        <v>116279</v>
      </c>
      <c r="F13" s="39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순이익">
                <anchor moveWithCells="1" sizeWithCells="1">
                  <from>
                    <xdr:col>2</xdr:col>
                    <xdr:colOff>15240</xdr:colOff>
                    <xdr:row>14</xdr:row>
                    <xdr:rowOff>0</xdr:rowOff>
                  </from>
                  <to>
                    <xdr:col>3</xdr:col>
                    <xdr:colOff>7620</xdr:colOff>
                    <xdr:row>15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J16" sqref="J16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4" t="s">
        <v>144</v>
      </c>
      <c r="B1" s="34"/>
      <c r="C1" s="34"/>
      <c r="D1" s="34"/>
      <c r="E1" s="34"/>
    </row>
    <row r="2" spans="1:5" x14ac:dyDescent="0.4">
      <c r="E2" s="10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4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4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4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4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배선영</cp:lastModifiedBy>
  <dcterms:created xsi:type="dcterms:W3CDTF">2023-04-27T08:01:32Z</dcterms:created>
  <dcterms:modified xsi:type="dcterms:W3CDTF">2024-11-26T14:50:55Z</dcterms:modified>
</cp:coreProperties>
</file>