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00604AAC-0862-4BA2-A50D-06549AAC5AD4}" xr6:coauthVersionLast="47" xr6:coauthVersionMax="47" xr10:uidLastSave="{00000000-0000-0000-0000-000000000000}"/>
  <bookViews>
    <workbookView xWindow="-120" yWindow="-120" windowWidth="29040" windowHeight="15720" tabRatio="742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6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G5" i="12"/>
  <c r="G6" i="12"/>
  <c r="G7" i="12"/>
  <c r="G8" i="12"/>
  <c r="G9" i="12"/>
  <c r="G4" i="12"/>
  <c r="D14" i="10"/>
  <c r="E14" i="10" s="1"/>
  <c r="D13" i="10"/>
  <c r="E13" i="10" s="1"/>
  <c r="D12" i="10"/>
  <c r="E12" i="10" s="1"/>
  <c r="D11" i="10"/>
  <c r="E11" i="10" s="1"/>
  <c r="D10" i="10"/>
  <c r="E10" i="10" s="1"/>
  <c r="D9" i="10"/>
  <c r="E9" i="10" s="1"/>
  <c r="D8" i="10"/>
  <c r="E8" i="10" s="1"/>
  <c r="D7" i="10"/>
  <c r="E7" i="10" s="1"/>
  <c r="D6" i="10"/>
  <c r="E6" i="10" s="1"/>
  <c r="D5" i="10"/>
  <c r="E5" i="10" s="1"/>
  <c r="D4" i="10"/>
  <c r="E4" i="10" s="1"/>
  <c r="F4" i="10" l="1"/>
  <c r="G4" i="10" s="1"/>
  <c r="F5" i="10"/>
  <c r="G5" i="10" s="1"/>
  <c r="F6" i="10"/>
  <c r="G6" i="10" s="1"/>
  <c r="F7" i="10"/>
  <c r="G7" i="10" s="1"/>
  <c r="F8" i="10"/>
  <c r="G8" i="10" s="1"/>
  <c r="F9" i="10"/>
  <c r="G9" i="10" s="1"/>
  <c r="F10" i="10"/>
  <c r="G10" i="10" s="1"/>
  <c r="F11" i="10"/>
  <c r="G11" i="10" s="1"/>
  <c r="F12" i="10"/>
  <c r="G12" i="10" s="1"/>
  <c r="F13" i="10"/>
  <c r="G13" i="10" s="1"/>
  <c r="F14" i="10"/>
  <c r="G14" i="10" s="1"/>
  <c r="G19" i="5"/>
  <c r="G17" i="5"/>
  <c r="G10" i="5"/>
  <c r="G6" i="5"/>
  <c r="F18" i="5"/>
  <c r="E18" i="5"/>
  <c r="F11" i="5"/>
  <c r="E11" i="5"/>
  <c r="F7" i="5"/>
  <c r="F20" i="5" s="1"/>
  <c r="E7" i="5"/>
  <c r="E20" i="5" s="1"/>
  <c r="C4" i="2" a="1"/>
  <c r="C4" i="2" s="1"/>
  <c r="C5" i="2" a="1"/>
  <c r="C5" i="2" s="1"/>
  <c r="C6" i="2" a="1"/>
  <c r="C6" i="2" s="1"/>
  <c r="C7" i="2" a="1"/>
  <c r="C7" i="2" s="1"/>
  <c r="C8" i="2" a="1"/>
  <c r="C8" i="2"/>
  <c r="C9" i="2" a="1"/>
  <c r="C9" i="2"/>
  <c r="C10" i="2" a="1"/>
  <c r="C10" i="2" s="1"/>
  <c r="C11" i="2" a="1"/>
  <c r="C11" i="2"/>
  <c r="C12" i="2" a="1"/>
  <c r="C12" i="2" s="1"/>
  <c r="C3" i="2" a="1"/>
  <c r="C3" i="2"/>
  <c r="I5" i="8"/>
  <c r="I6" i="8"/>
  <c r="I7" i="8"/>
  <c r="I8" i="8"/>
  <c r="I9" i="8"/>
  <c r="I10" i="8"/>
  <c r="I11" i="8"/>
  <c r="I12" i="8"/>
  <c r="I13" i="8"/>
  <c r="I4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<sst xmlns="http://schemas.openxmlformats.org/spreadsheetml/2006/main" count="527" uniqueCount="327">
  <si>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</si>
  <si>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</si>
  <si>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</si>
  <si>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</si>
  <si>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</si>
  <si>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</si>
  <si>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</si>
  <si>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</si>
  <si>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</si>
  <si>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</si>
  <si>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</si>
  <si>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</si>
  <si>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</si>
  <si>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</si>
  <si>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</si>
  <si>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</si>
  <si>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</si>
  <si>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</si>
  <si>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</si>
  <si>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</si>
  <si>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</si>
  <si>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</si>
  <si>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</si>
  <si>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</si>
  <si>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</si>
  <si>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</si>
  <si>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</si>
  <si>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</si>
  <si>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</si>
  <si>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</si>
  <si>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</si>
  <si>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</si>
  <si>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</si>
  <si>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</si>
  <si>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</si>
  <si>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</si>
  <si>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</si>
  <si>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</si>
  <si>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</si>
  <si>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</si>
  <si>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</si>
  <si>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</si>
  <si>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</si>
  <si>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</si>
  <si>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</si>
  <si>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</si>
  <si>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</si>
  <si>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</si>
  <si>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</si>
  <si>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</si>
  <si>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</si>
  <si>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</si>
  <si>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</si>
  <si>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</si>
  <si>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</si>
  <si>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</si>
  <si>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</si>
  <si>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</si>
  <si>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</si>
  <si>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</si>
  <si>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</si>
  <si>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</si>
  <si>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</si>
  <si>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</si>
  <si>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</si>
  <si>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</si>
  <si>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</si>
  <si>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</si>
  <si>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</si>
  <si>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</si>
  <si>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</si>
  <si>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</si>
  <si>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</si>
  <si>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</si>
  <si>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</si>
  <si>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</si>
  <si>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</si>
  <si>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</si>
  <si>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</si>
  <si>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</si>
  <si>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</si>
  <si>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</si>
  <si>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</si>
  <si>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</si>
  <si>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</si>
  <si>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</si>
  <si>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</si>
  <si>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</si>
  <si>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</si>
  <si>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</si>
  <si>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</si>
  <si>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</si>
  <si>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</si>
  <si>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</si>
  <si>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</si>
  <si>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</si>
  <si>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</si>
  <si>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</si>
  <si>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</si>
  <si>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</si>
  <si>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</si>
  <si>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</si>
  <si>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</si>
  <si>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</si>
  <si>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</si>
  <si>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</si>
  <si>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</si>
  <si>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</si>
  <si>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</si>
  <si>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</si>
  <si>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</si>
  <si>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</si>
  <si>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</si>
  <si>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</si>
  <si>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</si>
  <si>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</si>
  <si>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</si>
  <si>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</si>
  <si>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</si>
  <si>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</si>
  <si>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</si>
  <si>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</si>
  <si>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</si>
  <si>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</si>
  <si>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</si>
  <si>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</si>
  <si>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</si>
  <si>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</si>
  <si>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</si>
  <si>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</si>
  <si>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</si>
  <si>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</si>
  <si>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</si>
  <si>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</si>
  <si>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</si>
  <si>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</si>
  <si>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</si>
  <si>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</si>
  <si>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</si>
  <si>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</si>
  <si>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</si>
  <si>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</si>
  <si>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</si>
  <si>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</si>
  <si>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</si>
  <si>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</si>
  <si>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</si>
  <si>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</si>
  <si>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</si>
  <si>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</si>
  <si>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</si>
  <si>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</si>
  <si>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</si>
  <si>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</si>
  <si>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</si>
  <si>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</si>
  <si>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</si>
  <si>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</si>
  <si>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</si>
  <si>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</si>
  <si>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</si>
  <si>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</si>
  <si>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</si>
  <si>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</si>
  <si>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</si>
  <si>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</si>
  <si>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</si>
  <si>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</si>
  <si>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</si>
  <si>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</si>
  <si>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</si>
  <si>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</si>
  <si>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</si>
  <si>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</si>
  <si>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</si>
  <si>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</si>
  <si>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</si>
  <si>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</si>
  <si>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</si>
  <si>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</si>
  <si>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</si>
  <si>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</si>
  <si>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</si>
  <si>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</si>
  <si>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</si>
  <si>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</si>
  <si>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</si>
  <si>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</si>
  <si>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</si>
  <si>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</si>
  <si>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</si>
  <si>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</si>
  <si>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</si>
  <si>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</si>
  <si>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</si>
  <si>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</si>
  <si>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</si>
  <si>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</si>
  <si>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</si>
  <si>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</si>
  <si>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</si>
  <si>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</si>
  <si>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</si>
  <si>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</si>
  <si>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</si>
  <si>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</si>
  <si>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</si>
  <si>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</si>
  <si>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</si>
  <si>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</si>
  <si>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</si>
  <si>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</si>
  <si>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</si>
  <si>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</si>
  <si>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</si>
  <si>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</si>
  <si>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</si>
  <si>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</si>
  <si>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</si>
  <si>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</si>
  <si>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</si>
  <si>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</si>
  <si>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</si>
  <si>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</si>
  <si>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</si>
  <si>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</si>
  <si>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</si>
  <si>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</si>
  <si>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</si>
  <si>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</si>
  <si>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</si>
  <si>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</si>
  <si>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</si>
  <si>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</si>
  <si>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</si>
  <si>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</si>
  <si>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</si>
  <si>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</si>
  <si>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</si>
  <si>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</si>
  <si>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</si>
  <si>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</si>
  <si>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</si>
  <si>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</si>
  <si>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</si>
  <si>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</si>
  <si>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</si>
  <si>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</si>
  <si>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</si>
  <si>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</si>
  <si>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</si>
  <si>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</si>
  <si>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</si>
  <si>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</si>
  <si>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</si>
  <si>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</si>
  <si>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</si>
  <si>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</si>
  <si>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</si>
  <si>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</si>
  <si>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</si>
  <si>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</si>
  <si>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</si>
  <si>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</si>
  <si>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</si>
  <si>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</si>
  <si>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</si>
  <si>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</si>
  <si>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</si>
  <si>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</si>
  <si>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</si>
  <si>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</si>
  <si>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매출수량굿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</si>
  <si>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</si>
  <si>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</si>
  <si>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</si>
  <si>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</si>
  <si>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</si>
  <si>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</si>
  <si>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</si>
  <si>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</si>
  <si>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</si>
  <si>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</si>
  <si>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</si>
  <si>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</si>
  <si>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</si>
  <si>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</si>
  <si>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</si>
  <si>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</si>
  <si>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</si>
  <si>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</si>
  <si>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</si>
  <si>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</si>
  <si>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</si>
  <si>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</si>
  <si>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</si>
  <si>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</si>
  <si>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</si>
  <si>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</si>
  <si>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</si>
  <si>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</si>
  <si>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</si>
  <si>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</si>
  <si>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</si>
  <si>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</si>
  <si>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</si>
  <si>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</si>
  <si>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</si>
  <si>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</si>
  <si>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</si>
  <si>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</si>
  <si>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</si>
  <si>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</si>
  <si>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</si>
  <si>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</si>
  <si>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</si>
  <si>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</si>
  <si>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</si>
  <si>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</si>
  <si>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</si>
  <si>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</si>
  <si>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</si>
  <si>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</si>
  <si>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</si>
  <si>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</si>
  <si>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&lt;=50</t>
    <phoneticPr fontId="1" type="noConversion"/>
  </si>
  <si>
    <t>차월이월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</si>
</sst>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mm&quot;월&quot;\ dd&quot;일&quot;"/>
    <numFmt numFmtId="177" formatCode="#,##0&quot;원&quot;"/>
    <numFmt numFmtId="179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16" fillId="0" borderId="0" xfId="0" applyFont="1" applyFill="1">
      <alignment vertical="center"/>
    </xf>
  </cellXfs>
  <cellStyles count="5">
    <cellStyle name="60% - 강조색1" xfId="3" builtinId="32"/>
    <cellStyle name="쉼표 [0]" xfId="1" builtinId="6"/>
    <cellStyle name="쉼표 [0] 2" xfId="4" xr:uid="{914D5CE4-32B0-4A0B-8C1A-94C700A9344B}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11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A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11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22B29A4-DA02-3A5F-6895-1E139CA9C6DD}"/>
            </a:ext>
          </a:extLst>
        </xdr:cNvPr>
        <xdr:cNvSpPr/>
      </xdr:nvSpPr>
      <xdr:spPr>
        <a:xfrm>
          <a:off x="2895600" y="2143125"/>
          <a:ext cx="1447800" cy="2095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23.732853935187" createdVersion="8" refreshedVersion="8" minRefreshableVersion="3" recordCount="8" xr:uid="{54631785-F182-4194-8A46-272DC8B91E44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F8670A-BB04-4FCE-A9AF-2830E03468A2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H12" sqref="H12"/>
    </sheetView>
  </sheetViews>
  <sheetFormatPr defaultRowHeight="16.5"/>
  <cols>
    <col min="3" max="3" width="14.25" bestFit="1" customWidth="1"/>
    <col min="5" max="5" width="11.875" bestFit="1" customWidth="1"/>
    <col min="6" max="6" width="9.375" bestFit="1" customWidth="1"/>
  </cols>
  <sheetData>
    <row r="1" spans="1:7">
      <c r="A1" t="s">
        <v>0</v>
      </c>
    </row>
    <row r="3" spans="1:7">
      <c r="A3" s="2" t="s">
        <v>298</v>
      </c>
      <c r="B3" s="2" t="s">
        <v>299</v>
      </c>
      <c r="C3" s="2" t="s">
        <v>300</v>
      </c>
      <c r="D3" s="2" t="s">
        <v>301</v>
      </c>
      <c r="E3" s="2" t="s">
        <v>302</v>
      </c>
      <c r="F3" s="2" t="s">
        <v>303</v>
      </c>
      <c r="G3" s="2" t="s">
        <v>304</v>
      </c>
    </row>
    <row r="4" spans="1:7">
      <c r="A4" s="2" t="s">
        <v>305</v>
      </c>
      <c r="B4" s="2" t="s">
        <v>311</v>
      </c>
      <c r="C4" s="2" t="s">
        <v>317</v>
      </c>
      <c r="D4" s="2" t="s">
        <v>323</v>
      </c>
      <c r="E4" s="3">
        <v>42431</v>
      </c>
      <c r="F4" s="1">
        <v>430000</v>
      </c>
      <c r="G4" s="2">
        <v>570</v>
      </c>
    </row>
    <row r="5" spans="1:7">
      <c r="A5" s="2" t="s">
        <v>306</v>
      </c>
      <c r="B5" s="2" t="s">
        <v>312</v>
      </c>
      <c r="C5" s="2" t="s">
        <v>318</v>
      </c>
      <c r="D5" s="2" t="s">
        <v>324</v>
      </c>
      <c r="E5" s="3">
        <v>42831</v>
      </c>
      <c r="F5" s="1">
        <v>230000</v>
      </c>
      <c r="G5" s="2">
        <v>450</v>
      </c>
    </row>
    <row r="6" spans="1:7">
      <c r="A6" s="2" t="s">
        <v>307</v>
      </c>
      <c r="B6" s="2" t="s">
        <v>313</v>
      </c>
      <c r="C6" s="2" t="s">
        <v>319</v>
      </c>
      <c r="D6" s="2" t="s">
        <v>324</v>
      </c>
      <c r="E6" s="3">
        <v>42876</v>
      </c>
      <c r="F6" s="1">
        <v>275000</v>
      </c>
      <c r="G6" s="2">
        <v>450</v>
      </c>
    </row>
    <row r="7" spans="1:7">
      <c r="A7" s="2" t="s">
        <v>308</v>
      </c>
      <c r="B7" s="2" t="s">
        <v>314</v>
      </c>
      <c r="C7" s="2" t="s">
        <v>320</v>
      </c>
      <c r="D7" s="2" t="s">
        <v>324</v>
      </c>
      <c r="E7" s="3">
        <v>43129</v>
      </c>
      <c r="F7" s="1">
        <v>326000</v>
      </c>
      <c r="G7" s="2">
        <v>380</v>
      </c>
    </row>
    <row r="8" spans="1:7">
      <c r="A8" s="2" t="s">
        <v>309</v>
      </c>
      <c r="B8" s="2" t="s">
        <v>315</v>
      </c>
      <c r="C8" s="2" t="s">
        <v>321</v>
      </c>
      <c r="D8" s="2" t="s">
        <v>323</v>
      </c>
      <c r="E8" s="3">
        <v>43385</v>
      </c>
      <c r="F8" s="1">
        <v>125000</v>
      </c>
      <c r="G8" s="2">
        <v>120</v>
      </c>
    </row>
    <row r="9" spans="1:7">
      <c r="A9" s="2" t="s">
        <v>310</v>
      </c>
      <c r="B9" s="2" t="s">
        <v>316</v>
      </c>
      <c r="C9" s="2" t="s">
        <v>322</v>
      </c>
      <c r="D9" s="2" t="s">
        <v>323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B846D-8EBA-43D7-B352-72065EBFE146}">
  <sheetPr codeName="Sheet9">
    <outlinePr summaryBelow="0"/>
  </sheetPr>
  <dimension ref="B1:F13"/>
  <sheetViews>
    <sheetView showGridLines="0" workbookViewId="0"/>
  </sheetViews>
  <sheetFormatPr defaultRowHeight="16.5" outlineLevelRow="1" outlineLevelCol="1"/>
  <cols>
    <col min="3" max="3" width="11" bestFit="1" customWidth="1"/>
    <col min="4" max="6" width="22.25" bestFit="1" customWidth="1" outlineLevel="1"/>
  </cols>
  <sheetData>
    <row r="1" spans="2:6" ht="17.25" thickBot="1"/>
    <row r="2" spans="2:6">
      <c r="B2" s="43" t="s">
        <v>291</v>
      </c>
      <c r="C2" s="44"/>
      <c r="D2" s="50"/>
      <c r="E2" s="50"/>
      <c r="F2" s="50"/>
    </row>
    <row r="3" spans="2:6" collapsed="1">
      <c r="B3" s="42"/>
      <c r="C3" s="42"/>
      <c r="D3" s="51" t="s">
        <v>293</v>
      </c>
      <c r="E3" s="51" t="s">
        <v>289</v>
      </c>
      <c r="F3" s="51" t="s">
        <v>290</v>
      </c>
    </row>
    <row r="4" spans="2:6" hidden="1" outlineLevel="1">
      <c r="B4" s="46"/>
      <c r="C4" s="46"/>
      <c r="D4" s="38"/>
      <c r="E4" s="53"/>
      <c r="F4" s="53"/>
    </row>
    <row r="5" spans="2:6">
      <c r="B5" s="47" t="s">
        <v>292</v>
      </c>
      <c r="C5" s="48"/>
      <c r="D5" s="45"/>
      <c r="E5" s="45"/>
      <c r="F5" s="45"/>
    </row>
    <row r="6" spans="2:6" outlineLevel="1">
      <c r="B6" s="46"/>
      <c r="C6" s="46" t="s">
        <v>285</v>
      </c>
      <c r="D6" s="39">
        <v>0.8</v>
      </c>
      <c r="E6" s="52">
        <v>0.7</v>
      </c>
      <c r="F6" s="52">
        <v>0.9</v>
      </c>
    </row>
    <row r="7" spans="2:6" outlineLevel="1">
      <c r="B7" s="46"/>
      <c r="C7" s="46" t="s">
        <v>286</v>
      </c>
      <c r="D7" s="39">
        <v>0.12</v>
      </c>
      <c r="E7" s="52">
        <v>0.11</v>
      </c>
      <c r="F7" s="52">
        <v>0.13</v>
      </c>
    </row>
    <row r="8" spans="2:6">
      <c r="B8" s="47" t="s">
        <v>294</v>
      </c>
      <c r="C8" s="48"/>
      <c r="D8" s="45"/>
      <c r="E8" s="45"/>
      <c r="F8" s="45"/>
    </row>
    <row r="9" spans="2:6" outlineLevel="1">
      <c r="B9" s="46"/>
      <c r="C9" s="46" t="s">
        <v>287</v>
      </c>
      <c r="D9" s="40">
        <v>5386000</v>
      </c>
      <c r="E9" s="40">
        <v>5144000</v>
      </c>
      <c r="F9" s="40">
        <v>5620000</v>
      </c>
    </row>
    <row r="10" spans="2:6" ht="17.25" outlineLevel="1" thickBot="1">
      <c r="B10" s="49"/>
      <c r="C10" s="49" t="s">
        <v>288</v>
      </c>
      <c r="D10" s="41">
        <v>5211000</v>
      </c>
      <c r="E10" s="41">
        <v>4978000</v>
      </c>
      <c r="F10" s="41">
        <v>5438000</v>
      </c>
    </row>
    <row r="11" spans="2:6">
      <c r="B11" t="s">
        <v>295</v>
      </c>
    </row>
    <row r="12" spans="2:6">
      <c r="B12" t="s">
        <v>296</v>
      </c>
    </row>
    <row r="13" spans="2:6">
      <c r="B13" t="s">
        <v>297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sheetPr codeName="Sheet11"/>
  <dimension ref="A1:L9"/>
  <sheetViews>
    <sheetView workbookViewId="0">
      <selection activeCell="L6" sqref="L6"/>
    </sheetView>
  </sheetViews>
  <sheetFormatPr defaultRowHeight="16.5"/>
  <cols>
    <col min="3" max="3" width="11" bestFit="1" customWidth="1"/>
    <col min="5" max="6" width="9.5" bestFit="1" customWidth="1"/>
  </cols>
  <sheetData>
    <row r="1" spans="1:12" ht="20.25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2">
      <c r="A3" s="57" t="s">
        <v>197</v>
      </c>
      <c r="B3" s="57" t="s">
        <v>260</v>
      </c>
      <c r="C3" s="57" t="s">
        <v>261</v>
      </c>
      <c r="D3" s="57" t="s">
        <v>2</v>
      </c>
      <c r="E3" s="57" t="s">
        <v>32</v>
      </c>
      <c r="F3" s="57" t="s">
        <v>33</v>
      </c>
      <c r="G3" s="57" t="s">
        <v>198</v>
      </c>
      <c r="H3" s="57" t="s">
        <v>199</v>
      </c>
      <c r="I3" s="57" t="s">
        <v>200</v>
      </c>
      <c r="J3" s="57" t="s">
        <v>201</v>
      </c>
      <c r="K3" s="59"/>
    </row>
    <row r="4" spans="1:12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2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55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2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55">
        <f t="shared" si="0"/>
        <v>2</v>
      </c>
      <c r="H6" s="6">
        <v>16</v>
      </c>
      <c r="I6" s="6">
        <v>2</v>
      </c>
      <c r="J6" s="6" t="s">
        <v>212</v>
      </c>
    </row>
    <row r="7" spans="1:12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55">
        <f t="shared" si="0"/>
        <v>1</v>
      </c>
      <c r="H7" s="6">
        <v>14</v>
      </c>
      <c r="I7" s="6">
        <v>4</v>
      </c>
      <c r="J7" s="6" t="s">
        <v>212</v>
      </c>
      <c r="L7" s="58"/>
    </row>
    <row r="8" spans="1:12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55">
        <f t="shared" si="0"/>
        <v>1</v>
      </c>
      <c r="H8" s="6">
        <v>25</v>
      </c>
      <c r="I8" s="6">
        <v>17</v>
      </c>
      <c r="J8" s="6" t="s">
        <v>213</v>
      </c>
    </row>
    <row r="9" spans="1:12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55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2"/>
  <dimension ref="A1:I13"/>
  <sheetViews>
    <sheetView workbookViewId="0">
      <selection activeCell="L19" sqref="L19"/>
    </sheetView>
  </sheetViews>
  <sheetFormatPr defaultRowHeight="16.5"/>
  <cols>
    <col min="3" max="3" width="12.375" bestFit="1" customWidth="1"/>
  </cols>
  <sheetData>
    <row r="1" spans="1:9" ht="20.25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2"/>
  <dimension ref="A1:G10"/>
  <sheetViews>
    <sheetView workbookViewId="0">
      <selection activeCell="J21" sqref="J21"/>
    </sheetView>
  </sheetViews>
  <sheetFormatPr defaultRowHeight="16.5"/>
  <cols>
    <col min="4" max="4" width="13.5" bestFit="1" customWidth="1"/>
    <col min="6" max="6" width="13.5" bestFit="1" customWidth="1"/>
  </cols>
  <sheetData>
    <row r="1" spans="1:7" ht="24.95" customHeight="1" thickBot="1">
      <c r="A1" s="18" t="s">
        <v>93</v>
      </c>
      <c r="B1" s="18"/>
      <c r="C1" s="18"/>
      <c r="D1" s="18"/>
      <c r="E1" s="18"/>
      <c r="F1" s="18"/>
      <c r="G1" s="18"/>
    </row>
    <row r="2" spans="1:7" ht="18" thickTop="1" thickBot="1"/>
    <row r="3" spans="1:7">
      <c r="A3" s="20" t="s">
        <v>94</v>
      </c>
      <c r="B3" s="21" t="s">
        <v>95</v>
      </c>
      <c r="C3" s="21" t="s">
        <v>96</v>
      </c>
      <c r="D3" s="21" t="s">
        <v>97</v>
      </c>
      <c r="E3" s="21" t="s">
        <v>98</v>
      </c>
      <c r="F3" s="21" t="s">
        <v>99</v>
      </c>
      <c r="G3" s="22" t="s">
        <v>100</v>
      </c>
    </row>
    <row r="4" spans="1:7">
      <c r="A4" s="23" t="s">
        <v>101</v>
      </c>
      <c r="B4" s="6">
        <v>200</v>
      </c>
      <c r="C4" s="6">
        <v>220</v>
      </c>
      <c r="D4" s="19">
        <v>26400000</v>
      </c>
      <c r="E4" s="13">
        <v>0.1</v>
      </c>
      <c r="F4" s="19">
        <v>23760000</v>
      </c>
      <c r="G4" s="24">
        <v>1.1000000000000001</v>
      </c>
    </row>
    <row r="5" spans="1:7">
      <c r="A5" s="23" t="s">
        <v>64</v>
      </c>
      <c r="B5" s="6">
        <v>150</v>
      </c>
      <c r="C5" s="6">
        <v>120</v>
      </c>
      <c r="D5" s="19">
        <v>14400000</v>
      </c>
      <c r="E5" s="13">
        <v>0</v>
      </c>
      <c r="F5" s="19">
        <v>14400000</v>
      </c>
      <c r="G5" s="24">
        <v>0.8</v>
      </c>
    </row>
    <row r="6" spans="1:7">
      <c r="A6" s="23" t="s">
        <v>102</v>
      </c>
      <c r="B6" s="6">
        <v>120</v>
      </c>
      <c r="C6" s="6">
        <v>100</v>
      </c>
      <c r="D6" s="19">
        <v>12000000</v>
      </c>
      <c r="E6" s="13">
        <v>0</v>
      </c>
      <c r="F6" s="19">
        <v>12000000</v>
      </c>
      <c r="G6" s="24">
        <v>0.83</v>
      </c>
    </row>
    <row r="7" spans="1:7">
      <c r="A7" s="23" t="s">
        <v>103</v>
      </c>
      <c r="B7" s="6">
        <v>300</v>
      </c>
      <c r="C7" s="6">
        <v>220</v>
      </c>
      <c r="D7" s="19">
        <v>66000000</v>
      </c>
      <c r="E7" s="13">
        <v>0.2</v>
      </c>
      <c r="F7" s="19">
        <v>52800000</v>
      </c>
      <c r="G7" s="24">
        <v>0.73</v>
      </c>
    </row>
    <row r="8" spans="1:7">
      <c r="A8" s="23" t="s">
        <v>104</v>
      </c>
      <c r="B8" s="6">
        <v>200</v>
      </c>
      <c r="C8" s="6">
        <v>210</v>
      </c>
      <c r="D8" s="19">
        <v>63000000</v>
      </c>
      <c r="E8" s="13">
        <v>0.2</v>
      </c>
      <c r="F8" s="19">
        <v>50400000</v>
      </c>
      <c r="G8" s="24">
        <v>1.05</v>
      </c>
    </row>
    <row r="9" spans="1:7">
      <c r="A9" s="23" t="s">
        <v>105</v>
      </c>
      <c r="B9" s="6">
        <v>150</v>
      </c>
      <c r="C9" s="6">
        <v>150</v>
      </c>
      <c r="D9" s="19">
        <v>45000000</v>
      </c>
      <c r="E9" s="13">
        <v>0.15</v>
      </c>
      <c r="F9" s="19">
        <v>38250000</v>
      </c>
      <c r="G9" s="24">
        <v>1</v>
      </c>
    </row>
    <row r="10" spans="1:7" ht="17.25" thickBot="1">
      <c r="A10" s="25" t="s">
        <v>106</v>
      </c>
      <c r="B10" s="26">
        <v>1120</v>
      </c>
      <c r="C10" s="26">
        <v>1020</v>
      </c>
      <c r="D10" s="27">
        <v>226800000</v>
      </c>
      <c r="E10" s="28"/>
      <c r="F10" s="27">
        <v>191610000</v>
      </c>
      <c r="G10" s="29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sheetPr codeName="Sheet3"/>
  <dimension ref="A1:K12"/>
  <sheetViews>
    <sheetView workbookViewId="0">
      <selection activeCell="P10" sqref="P10"/>
    </sheetView>
  </sheetViews>
  <sheetFormatPr defaultRowHeight="16.5"/>
  <cols>
    <col min="2" max="11" width="5.625" customWidth="1"/>
  </cols>
  <sheetData>
    <row r="1" spans="1:11" ht="20.25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sheetPr codeName="Sheet4"/>
  <dimension ref="A1:I21"/>
  <sheetViews>
    <sheetView tabSelected="1" workbookViewId="0">
      <selection activeCell="A16" sqref="A16"/>
    </sheetView>
  </sheetViews>
  <sheetFormatPr defaultRowHeight="16.5"/>
  <cols>
    <col min="1" max="1" width="9" style="54"/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>
      <c r="A14" s="30" t="s">
        <v>272</v>
      </c>
      <c r="B14" s="30" t="s">
        <v>326</v>
      </c>
    </row>
    <row r="15" spans="1:9">
      <c r="A15" t="b">
        <f>F4&gt;=AVERAGE($F$4:$F$12)</f>
        <v>1</v>
      </c>
      <c r="B15" t="s">
        <v>325</v>
      </c>
    </row>
    <row r="18" spans="1:9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>
      <c r="A19" s="55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>
      <c r="A20" s="55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>
      <c r="A21" s="55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5"/>
  <dimension ref="A1:L37"/>
  <sheetViews>
    <sheetView topLeftCell="A5" workbookViewId="0">
      <selection activeCell="A37" sqref="A37:D37"/>
    </sheetView>
  </sheetViews>
  <sheetFormatPr defaultRowHeight="16.5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1">
      <c r="A1" s="4" t="s">
        <v>8</v>
      </c>
      <c r="B1" s="5" t="s">
        <v>9</v>
      </c>
      <c r="G1" s="4" t="s">
        <v>31</v>
      </c>
      <c r="H1" s="5" t="s">
        <v>248</v>
      </c>
    </row>
    <row r="2" spans="1:11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1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1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55" t="str">
        <f t="shared" ref="I4:I12" si="0">IF(MOD(DAY(H4),5)=0,"야간","주간")</f>
        <v>야간</v>
      </c>
    </row>
    <row r="5" spans="1:11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55" t="str">
        <f t="shared" si="0"/>
        <v>주간</v>
      </c>
    </row>
    <row r="6" spans="1:11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55" t="str">
        <f t="shared" si="0"/>
        <v>야간</v>
      </c>
    </row>
    <row r="7" spans="1:11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55" t="str">
        <f t="shared" si="0"/>
        <v>주간</v>
      </c>
    </row>
    <row r="8" spans="1:11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55" t="str">
        <f t="shared" si="0"/>
        <v>주간</v>
      </c>
    </row>
    <row r="9" spans="1:11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55" t="str">
        <f t="shared" si="0"/>
        <v>야간</v>
      </c>
    </row>
    <row r="10" spans="1:11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55" t="str">
        <f t="shared" si="0"/>
        <v>주간</v>
      </c>
    </row>
    <row r="11" spans="1:11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55" t="str">
        <f t="shared" si="0"/>
        <v>야간</v>
      </c>
    </row>
    <row r="12" spans="1:11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55" t="str">
        <f t="shared" si="0"/>
        <v>주간</v>
      </c>
    </row>
    <row r="14" spans="1:11">
      <c r="A14" s="4" t="s">
        <v>34</v>
      </c>
      <c r="B14" s="5" t="s">
        <v>35</v>
      </c>
      <c r="G14" s="4" t="s">
        <v>55</v>
      </c>
      <c r="H14" s="5" t="s">
        <v>56</v>
      </c>
    </row>
    <row r="15" spans="1:11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1">
      <c r="A16" s="6" t="s">
        <v>39</v>
      </c>
      <c r="B16" s="6" t="s">
        <v>4</v>
      </c>
      <c r="C16" s="6" t="s">
        <v>40</v>
      </c>
      <c r="D16" s="10">
        <v>42088</v>
      </c>
      <c r="E16" s="6" t="str">
        <f>LEFT(PROPER(C16),3)&amp;YEAR(D16)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HLOOKUP(G16&amp;RIGHT(H16,1),$H$26:$K$27,2,0)*I16</f>
        <v>960000</v>
      </c>
      <c r="K16" s="54"/>
    </row>
    <row r="17" spans="1:12">
      <c r="A17" s="6" t="s">
        <v>41</v>
      </c>
      <c r="B17" s="6" t="s">
        <v>3</v>
      </c>
      <c r="C17" s="6" t="s">
        <v>42</v>
      </c>
      <c r="D17" s="10">
        <v>44814</v>
      </c>
      <c r="E17" s="55" t="str">
        <f t="shared" ref="E17:E23" si="1">LEFT(PROPER(C17),3)&amp;YEAR(D17)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HLOOKUP(G17&amp;RIGHT(H17,1),$H$26:$K$27,2,0)*I17</f>
        <v>760000</v>
      </c>
      <c r="K17" s="54"/>
      <c r="L17" s="54"/>
    </row>
    <row r="18" spans="1:12">
      <c r="A18" s="6" t="s">
        <v>43</v>
      </c>
      <c r="B18" s="6" t="s">
        <v>3</v>
      </c>
      <c r="C18" s="6" t="s">
        <v>44</v>
      </c>
      <c r="D18" s="10">
        <v>44003</v>
      </c>
      <c r="E18" s="55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  <c r="K18" s="54"/>
      <c r="L18" s="54"/>
    </row>
    <row r="19" spans="1:12">
      <c r="A19" s="6" t="s">
        <v>45</v>
      </c>
      <c r="B19" s="6" t="s">
        <v>3</v>
      </c>
      <c r="C19" s="6" t="s">
        <v>46</v>
      </c>
      <c r="D19" s="10">
        <v>44320</v>
      </c>
      <c r="E19" s="55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  <c r="K19" s="54"/>
      <c r="L19" s="54"/>
    </row>
    <row r="20" spans="1:12">
      <c r="A20" s="6" t="s">
        <v>47</v>
      </c>
      <c r="B20" s="6" t="s">
        <v>4</v>
      </c>
      <c r="C20" s="6" t="s">
        <v>48</v>
      </c>
      <c r="D20" s="10">
        <v>42955</v>
      </c>
      <c r="E20" s="55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  <c r="K20" s="54"/>
      <c r="L20" s="54"/>
    </row>
    <row r="21" spans="1:12">
      <c r="A21" s="6" t="s">
        <v>49</v>
      </c>
      <c r="B21" s="6" t="s">
        <v>4</v>
      </c>
      <c r="C21" s="6" t="s">
        <v>50</v>
      </c>
      <c r="D21" s="10">
        <v>43435</v>
      </c>
      <c r="E21" s="55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  <c r="K21" s="54"/>
      <c r="L21" s="54"/>
    </row>
    <row r="22" spans="1:12">
      <c r="A22" s="6" t="s">
        <v>51</v>
      </c>
      <c r="B22" s="6" t="s">
        <v>3</v>
      </c>
      <c r="C22" s="6" t="s">
        <v>52</v>
      </c>
      <c r="D22" s="10">
        <v>43670</v>
      </c>
      <c r="E22" s="55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  <c r="K22" s="54"/>
      <c r="L22" s="54"/>
    </row>
    <row r="23" spans="1:12">
      <c r="A23" s="6" t="s">
        <v>53</v>
      </c>
      <c r="B23" s="6" t="s">
        <v>4</v>
      </c>
      <c r="C23" s="6" t="s">
        <v>54</v>
      </c>
      <c r="D23" s="10">
        <v>43056</v>
      </c>
      <c r="E23" s="55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  <c r="K23" s="54"/>
      <c r="L23" s="54"/>
    </row>
    <row r="25" spans="1:12">
      <c r="A25" s="4" t="s">
        <v>72</v>
      </c>
      <c r="B25" s="5" t="s">
        <v>73</v>
      </c>
      <c r="G25" t="s">
        <v>65</v>
      </c>
    </row>
    <row r="26" spans="1:12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2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2">
      <c r="A28" s="6" t="s">
        <v>80</v>
      </c>
      <c r="B28" s="6" t="s">
        <v>81</v>
      </c>
      <c r="C28" s="6" t="s">
        <v>82</v>
      </c>
      <c r="D28" s="7">
        <v>4765200</v>
      </c>
    </row>
    <row r="29" spans="1:12">
      <c r="A29" s="6" t="s">
        <v>83</v>
      </c>
      <c r="B29" s="6" t="s">
        <v>84</v>
      </c>
      <c r="C29" s="6" t="s">
        <v>82</v>
      </c>
      <c r="D29" s="7">
        <v>4650000</v>
      </c>
    </row>
    <row r="30" spans="1:12">
      <c r="A30" s="6" t="s">
        <v>85</v>
      </c>
      <c r="B30" s="6" t="s">
        <v>78</v>
      </c>
      <c r="C30" s="6" t="s">
        <v>82</v>
      </c>
      <c r="D30" s="7">
        <v>4559320</v>
      </c>
    </row>
    <row r="31" spans="1:12">
      <c r="A31" s="6" t="s">
        <v>86</v>
      </c>
      <c r="B31" s="6" t="s">
        <v>84</v>
      </c>
      <c r="C31" s="6" t="s">
        <v>87</v>
      </c>
      <c r="D31" s="7">
        <v>3450000</v>
      </c>
    </row>
    <row r="32" spans="1:12">
      <c r="A32" s="6" t="s">
        <v>88</v>
      </c>
      <c r="B32" s="6" t="s">
        <v>81</v>
      </c>
      <c r="C32" s="6" t="s">
        <v>87</v>
      </c>
      <c r="D32" s="7">
        <v>3348510</v>
      </c>
    </row>
    <row r="33" spans="1:4">
      <c r="A33" s="6" t="s">
        <v>89</v>
      </c>
      <c r="B33" s="6" t="s">
        <v>81</v>
      </c>
      <c r="C33" s="6" t="s">
        <v>90</v>
      </c>
      <c r="D33" s="7">
        <v>2764900</v>
      </c>
    </row>
    <row r="34" spans="1:4">
      <c r="A34" s="6" t="s">
        <v>91</v>
      </c>
      <c r="B34" s="6" t="s">
        <v>78</v>
      </c>
      <c r="C34" s="6" t="s">
        <v>90</v>
      </c>
      <c r="D34" s="7">
        <v>3642570</v>
      </c>
    </row>
    <row r="36" spans="1:4">
      <c r="A36" s="16" t="s">
        <v>92</v>
      </c>
      <c r="B36" s="16"/>
      <c r="C36" s="16"/>
      <c r="D36" s="16"/>
    </row>
    <row r="37" spans="1:4">
      <c r="A37" s="17">
        <f>ROUND(DSUM(A26:D34,D26,B26:B27),-3)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0"/>
  <sheetViews>
    <sheetView workbookViewId="0">
      <selection activeCell="L11" sqref="L11"/>
    </sheetView>
  </sheetViews>
  <sheetFormatPr defaultRowHeight="16.5" outlineLevelRow="3"/>
  <sheetData>
    <row r="1" spans="1:9" ht="20.25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>
      <c r="I2" s="12" t="s">
        <v>128</v>
      </c>
    </row>
    <row r="3" spans="1:9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>
      <c r="A6" s="6"/>
      <c r="B6" s="6"/>
      <c r="C6" s="31" t="s">
        <v>277</v>
      </c>
      <c r="D6" s="6"/>
      <c r="E6" s="7"/>
      <c r="F6" s="7"/>
      <c r="G6" s="7">
        <f>SUBTOTAL(4,G4:G5)</f>
        <v>3570</v>
      </c>
      <c r="H6" s="6"/>
      <c r="I6" s="6"/>
    </row>
    <row r="7" spans="1:9" outlineLevel="1">
      <c r="A7" s="6"/>
      <c r="B7" s="6"/>
      <c r="C7" s="31" t="s">
        <v>273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>
      <c r="A10" s="6"/>
      <c r="B10" s="6"/>
      <c r="C10" s="31" t="s">
        <v>278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>
      <c r="A11" s="6"/>
      <c r="B11" s="6"/>
      <c r="C11" s="31" t="s">
        <v>274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>
      <c r="A17" s="32"/>
      <c r="B17" s="32"/>
      <c r="C17" s="34" t="s">
        <v>279</v>
      </c>
      <c r="D17" s="32"/>
      <c r="E17" s="33"/>
      <c r="F17" s="33"/>
      <c r="G17" s="33">
        <f>SUBTOTAL(4,G12:G16)</f>
        <v>1050</v>
      </c>
      <c r="H17" s="32"/>
      <c r="I17" s="32"/>
    </row>
    <row r="18" spans="1:9" outlineLevel="1">
      <c r="A18" s="32"/>
      <c r="B18" s="32"/>
      <c r="C18" s="34" t="s">
        <v>275</v>
      </c>
      <c r="D18" s="32"/>
      <c r="E18" s="33">
        <f>SUBTOTAL(9,E12:E16)</f>
        <v>3400</v>
      </c>
      <c r="F18" s="33">
        <f>SUBTOTAL(9,F12:F16)</f>
        <v>170</v>
      </c>
      <c r="G18" s="33"/>
      <c r="H18" s="32"/>
      <c r="I18" s="32"/>
    </row>
    <row r="19" spans="1:9">
      <c r="A19" s="32"/>
      <c r="B19" s="32"/>
      <c r="C19" s="34" t="s">
        <v>280</v>
      </c>
      <c r="D19" s="32"/>
      <c r="E19" s="33"/>
      <c r="F19" s="33"/>
      <c r="G19" s="33">
        <f>SUBTOTAL(4,G4:G16)</f>
        <v>4800</v>
      </c>
      <c r="H19" s="32"/>
      <c r="I19" s="32"/>
    </row>
    <row r="20" spans="1:9">
      <c r="A20" s="32"/>
      <c r="B20" s="32"/>
      <c r="C20" s="34" t="s">
        <v>276</v>
      </c>
      <c r="D20" s="32"/>
      <c r="E20" s="33">
        <f>SUBTOTAL(9,E4:E16)</f>
        <v>18800</v>
      </c>
      <c r="F20" s="33">
        <f>SUBTOTAL(9,F4:F16)</f>
        <v>910</v>
      </c>
      <c r="G20" s="33"/>
      <c r="H20" s="32"/>
      <c r="I20" s="3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B4EE-BF9A-4154-BDF7-48172C8742E8}">
  <sheetPr codeName="Sheet7"/>
  <dimension ref="A3:E13"/>
  <sheetViews>
    <sheetView workbookViewId="0">
      <selection activeCell="I14" sqref="I14"/>
    </sheetView>
  </sheetViews>
  <sheetFormatPr defaultRowHeight="16.5"/>
  <cols>
    <col min="1" max="2" width="11.875" bestFit="1" customWidth="1"/>
    <col min="3" max="3" width="5.5" bestFit="1" customWidth="1"/>
    <col min="4" max="5" width="7.375" bestFit="1" customWidth="1"/>
  </cols>
  <sheetData>
    <row r="3" spans="1:5">
      <c r="A3" s="35" t="s">
        <v>283</v>
      </c>
      <c r="B3" s="35" t="s">
        <v>282</v>
      </c>
    </row>
    <row r="4" spans="1:5">
      <c r="A4" s="35" t="s">
        <v>281</v>
      </c>
      <c r="B4" t="s">
        <v>171</v>
      </c>
      <c r="C4" t="s">
        <v>169</v>
      </c>
      <c r="D4" t="s">
        <v>167</v>
      </c>
      <c r="E4" t="s">
        <v>276</v>
      </c>
    </row>
    <row r="5" spans="1:5">
      <c r="A5" s="36" t="s">
        <v>168</v>
      </c>
      <c r="B5" s="37" t="s">
        <v>284</v>
      </c>
      <c r="C5" s="37">
        <v>94</v>
      </c>
      <c r="D5" s="37" t="s">
        <v>284</v>
      </c>
      <c r="E5" s="37">
        <v>94</v>
      </c>
    </row>
    <row r="6" spans="1:5">
      <c r="A6" s="36" t="s">
        <v>174</v>
      </c>
      <c r="B6" s="37" t="s">
        <v>284</v>
      </c>
      <c r="C6" s="37" t="s">
        <v>284</v>
      </c>
      <c r="D6" s="37">
        <v>89</v>
      </c>
      <c r="E6" s="37">
        <v>89</v>
      </c>
    </row>
    <row r="7" spans="1:5">
      <c r="A7" s="36" t="s">
        <v>5</v>
      </c>
      <c r="B7" s="37" t="s">
        <v>284</v>
      </c>
      <c r="C7" s="37">
        <v>80</v>
      </c>
      <c r="D7" s="37" t="s">
        <v>284</v>
      </c>
      <c r="E7" s="37">
        <v>80</v>
      </c>
    </row>
    <row r="8" spans="1:5">
      <c r="A8" s="36" t="s">
        <v>172</v>
      </c>
      <c r="B8" s="37" t="s">
        <v>284</v>
      </c>
      <c r="C8" s="37" t="s">
        <v>284</v>
      </c>
      <c r="D8" s="37">
        <v>70</v>
      </c>
      <c r="E8" s="37">
        <v>70</v>
      </c>
    </row>
    <row r="9" spans="1:5">
      <c r="A9" s="36" t="s">
        <v>175</v>
      </c>
      <c r="B9" s="37">
        <v>93</v>
      </c>
      <c r="C9" s="37" t="s">
        <v>284</v>
      </c>
      <c r="D9" s="37" t="s">
        <v>284</v>
      </c>
      <c r="E9" s="37">
        <v>93</v>
      </c>
    </row>
    <row r="10" spans="1:5">
      <c r="A10" s="36" t="s">
        <v>173</v>
      </c>
      <c r="B10" s="37">
        <v>81</v>
      </c>
      <c r="C10" s="37" t="s">
        <v>284</v>
      </c>
      <c r="D10" s="37" t="s">
        <v>284</v>
      </c>
      <c r="E10" s="37">
        <v>81</v>
      </c>
    </row>
    <row r="11" spans="1:5">
      <c r="A11" s="36" t="s">
        <v>166</v>
      </c>
      <c r="B11" s="37" t="s">
        <v>284</v>
      </c>
      <c r="C11" s="37" t="s">
        <v>284</v>
      </c>
      <c r="D11" s="37">
        <v>92</v>
      </c>
      <c r="E11" s="37">
        <v>92</v>
      </c>
    </row>
    <row r="12" spans="1:5">
      <c r="A12" s="36" t="s">
        <v>170</v>
      </c>
      <c r="B12" s="37">
        <v>92</v>
      </c>
      <c r="C12" s="37" t="s">
        <v>284</v>
      </c>
      <c r="D12" s="37" t="s">
        <v>284</v>
      </c>
      <c r="E12" s="37">
        <v>92</v>
      </c>
    </row>
    <row r="13" spans="1:5">
      <c r="A13" s="36" t="s">
        <v>276</v>
      </c>
      <c r="B13" s="37">
        <v>266</v>
      </c>
      <c r="C13" s="37">
        <v>174</v>
      </c>
      <c r="D13" s="37">
        <v>251</v>
      </c>
      <c r="E13" s="37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8"/>
  <dimension ref="A1:G11"/>
  <sheetViews>
    <sheetView workbookViewId="0">
      <selection activeCell="E5" sqref="E5"/>
    </sheetView>
  </sheetViews>
  <sheetFormatPr defaultRowHeight="16.5"/>
  <sheetData>
    <row r="1" spans="1:7" ht="20.25">
      <c r="A1" s="14" t="s">
        <v>159</v>
      </c>
      <c r="B1" s="14"/>
      <c r="C1" s="14"/>
      <c r="D1" s="14"/>
      <c r="E1" s="14"/>
      <c r="F1" s="14"/>
      <c r="G1" s="14"/>
    </row>
    <row r="3" spans="1:7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sheetPr codeName="Sheet10"/>
  <dimension ref="A1:G16"/>
  <sheetViews>
    <sheetView workbookViewId="0">
      <selection activeCell="I11" sqref="I11"/>
    </sheetView>
  </sheetViews>
  <sheetFormatPr defaultRowHeight="16.5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>
      <c r="A1" s="14" t="s">
        <v>176</v>
      </c>
      <c r="B1" s="14"/>
      <c r="C1" s="14"/>
      <c r="D1" s="14"/>
      <c r="E1" s="14"/>
      <c r="F1" s="14"/>
      <c r="G1" s="14"/>
    </row>
    <row r="3" spans="1:7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5" spans="1:7">
      <c r="A15" s="54"/>
      <c r="B15" s="54"/>
      <c r="C15" s="54"/>
      <c r="D15" s="54"/>
      <c r="E15" s="54"/>
      <c r="F15" s="54"/>
      <c r="G15" s="54"/>
    </row>
    <row r="16" spans="1:7">
      <c r="A16" s="55" t="s">
        <v>193</v>
      </c>
      <c r="B16" s="55" t="s">
        <v>194</v>
      </c>
      <c r="C16" s="56">
        <v>0.8</v>
      </c>
      <c r="D16" s="54"/>
      <c r="E16" s="55" t="s">
        <v>195</v>
      </c>
      <c r="F16" s="55" t="s">
        <v>196</v>
      </c>
      <c r="G16" s="56">
        <v>0.12</v>
      </c>
    </row>
  </sheetData>
  <scenarios current="1" show="1" sqref="G4 G6">
    <scenario name="상여급/공제계비율인하" locked="1" count="2" user="user">
      <inputCells r="C16" val="0.7" numFmtId="9"/>
      <inputCells r="G16" val="0.11" numFmtId="9"/>
    </scenario>
    <scenario name="상여급/공제계비율인상" locked="1" count="2" user="user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배지윤</cp:lastModifiedBy>
  <dcterms:created xsi:type="dcterms:W3CDTF">2023-04-27T08:01:32Z</dcterms:created>
  <dcterms:modified xsi:type="dcterms:W3CDTF">2026-07-20T09:43:49Z</dcterms:modified>
</cp:coreProperties>
</file>