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류재형\Desktop\"/>
    </mc:Choice>
  </mc:AlternateContent>
  <xr:revisionPtr revIDLastSave="0" documentId="13_ncr:1_{CA980E38-B6D4-4BE7-AC37-6DB14E2A3217}" xr6:coauthVersionLast="47" xr6:coauthVersionMax="47" xr10:uidLastSave="{00000000-0000-0000-0000-000000000000}"/>
  <bookViews>
    <workbookView xWindow="-120" yWindow="-120" windowWidth="38640" windowHeight="21120" activeTab="9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Sheet1" sheetId="13" r:id="rId7"/>
    <sheet name="분석작업-2" sheetId="6" r:id="rId8"/>
    <sheet name="분석작업-3" sheetId="10" r:id="rId9"/>
    <sheet name="시나리오 요약" sheetId="15" r:id="rId10"/>
    <sheet name="매크로작업" sheetId="12" r:id="rId11"/>
    <sheet name="차트작업" sheetId="8" r:id="rId12"/>
  </sheets>
  <definedNames>
    <definedName name="공제계비율">'분석작업-3'!$G$16</definedName>
    <definedName name="상여금비율">'분석작업-3'!$C$16</definedName>
    <definedName name="오지명부장">'분석작업-3'!$G$6</definedName>
    <definedName name="이지형부장">'분석작업-3'!$G$4</definedName>
    <definedName name="판매현황">'기본작업-2'!$A$4:$G$9</definedName>
  </definedNames>
  <calcPr calcId="191029"/>
  <pivotCaches>
    <pivotCache cacheId="4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2" l="1"/>
  <c r="J16" i="2"/>
  <c r="E17" i="2"/>
  <c r="E18" i="2"/>
  <c r="E19" i="2"/>
  <c r="E20" i="2"/>
  <c r="E21" i="2"/>
  <c r="E22" i="2"/>
  <c r="E23" i="2"/>
  <c r="E16" i="2"/>
  <c r="G5" i="12"/>
  <c r="G6" i="12"/>
  <c r="G7" i="12"/>
  <c r="G8" i="12"/>
  <c r="G9" i="12"/>
  <c r="G4" i="12"/>
  <c r="G17" i="5"/>
  <c r="G10" i="5"/>
  <c r="G6" i="5"/>
  <c r="G19" i="5" s="1"/>
  <c r="F18" i="5"/>
  <c r="E18" i="5"/>
  <c r="F11" i="5"/>
  <c r="E11" i="5"/>
  <c r="F7" i="5"/>
  <c r="E7" i="5"/>
  <c r="I5" i="8"/>
  <c r="I6" i="8"/>
  <c r="I7" i="8"/>
  <c r="I8" i="8"/>
  <c r="I9" i="8"/>
  <c r="I10" i="8"/>
  <c r="I11" i="8"/>
  <c r="I12" i="8"/>
  <c r="I13" i="8"/>
  <c r="I4" i="8"/>
  <c r="D5" i="10"/>
  <c r="E5" i="10" s="1"/>
  <c r="F5" i="10" s="1"/>
  <c r="D6" i="10"/>
  <c r="E6" i="10" s="1"/>
  <c r="F6" i="10" s="1"/>
  <c r="D7" i="10"/>
  <c r="E7" i="10" s="1"/>
  <c r="F7" i="10" s="1"/>
  <c r="D8" i="10"/>
  <c r="E8" i="10" s="1"/>
  <c r="F8" i="10" s="1"/>
  <c r="D9" i="10"/>
  <c r="E9" i="10" s="1"/>
  <c r="F9" i="10" s="1"/>
  <c r="D10" i="10"/>
  <c r="E10" i="10" s="1"/>
  <c r="F10" i="10" s="1"/>
  <c r="D11" i="10"/>
  <c r="E11" i="10" s="1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F20" i="5"/>
  <c r="E20" i="5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<sst xmlns="http://schemas.openxmlformats.org/spreadsheetml/2006/main" count="511" uniqueCount="325">
  <si>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</si>
  <si>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</si>
  <si>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</si>
  <si>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</si>
  <si>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</si>
  <si>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</si>
  <si>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</si>
  <si>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</si>
  <si>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</si>
  <si>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</si>
  <si>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</si>
  <si>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</si>
  <si>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</si>
  <si>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</si>
  <si>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</si>
  <si>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</si>
  <si>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</si>
  <si>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</si>
  <si>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</si>
  <si>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</si>
  <si>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</si>
  <si>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</si>
  <si>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</si>
  <si>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</si>
  <si>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</si>
  <si>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</si>
  <si>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</si>
  <si>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</si>
  <si>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</si>
  <si>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</si>
  <si>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</si>
  <si>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</si>
  <si>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</si>
  <si>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</si>
  <si>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</si>
  <si>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</si>
  <si>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</si>
  <si>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</si>
  <si>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</si>
  <si>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</si>
  <si>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</si>
  <si>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</si>
  <si>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</si>
  <si>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</si>
  <si>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</si>
  <si>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</si>
  <si>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</si>
  <si>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</si>
  <si>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</si>
  <si>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</si>
  <si>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</si>
  <si>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</si>
  <si>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</si>
  <si>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</si>
  <si>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</si>
  <si>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</si>
  <si>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</si>
  <si>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</si>
  <si>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</si>
  <si>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</si>
  <si>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</si>
  <si>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</si>
  <si>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</si>
  <si>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</si>
  <si>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</si>
  <si>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</si>
  <si>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</si>
  <si>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</si>
  <si>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</si>
  <si>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</si>
  <si>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</si>
  <si>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</si>
  <si>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</si>
  <si>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</si>
  <si>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</si>
  <si>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</si>
  <si>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</si>
  <si>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</si>
  <si>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</si>
  <si>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</si>
  <si>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</si>
  <si>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</si>
  <si>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</si>
  <si>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</si>
  <si>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</si>
  <si>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</si>
  <si>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</si>
  <si>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</si>
  <si>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</si>
  <si>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</si>
  <si>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</si>
  <si>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</si>
  <si>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</si>
  <si>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</si>
  <si>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</si>
  <si>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</si>
  <si>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</si>
  <si>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</si>
  <si>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</si>
  <si>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</si>
  <si>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</si>
  <si>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</si>
  <si>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</si>
  <si>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</si>
  <si>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</si>
  <si>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</si>
  <si>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</si>
  <si>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</si>
  <si>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</si>
  <si>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</si>
  <si>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</si>
  <si>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</si>
  <si>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</si>
  <si>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</si>
  <si>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</si>
  <si>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</si>
  <si>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</si>
  <si>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</si>
  <si>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</si>
  <si>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</si>
  <si>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</si>
  <si>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</si>
  <si>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</si>
  <si>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</si>
  <si>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</si>
  <si>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</si>
  <si>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</si>
  <si>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</si>
  <si>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</si>
  <si>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</si>
  <si>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</si>
  <si>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</si>
  <si>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</si>
  <si>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</si>
  <si>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</si>
  <si>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</si>
  <si>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</si>
  <si>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</si>
  <si>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</si>
  <si>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</si>
  <si>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</si>
  <si>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</si>
  <si>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</si>
  <si>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</si>
  <si>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</si>
  <si>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</si>
  <si>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</si>
  <si>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</si>
  <si>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</si>
  <si>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</si>
  <si>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</si>
  <si>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</si>
  <si>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</si>
  <si>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</si>
  <si>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</si>
  <si>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</si>
  <si>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</si>
  <si>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</si>
  <si>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</si>
  <si>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</si>
  <si>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</si>
  <si>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</si>
  <si>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</si>
  <si>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</si>
  <si>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</si>
  <si>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</si>
  <si>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</si>
  <si>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</si>
  <si>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</si>
  <si>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</si>
  <si>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</si>
  <si>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</si>
  <si>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</si>
  <si>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</si>
  <si>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</si>
  <si>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</si>
  <si>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</si>
  <si>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</si>
  <si>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</si>
  <si>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</si>
  <si>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</si>
  <si>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</si>
  <si>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</si>
  <si>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</si>
  <si>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</si>
  <si>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</si>
  <si>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</si>
  <si>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</si>
  <si>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</si>
  <si>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</si>
  <si>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</si>
  <si>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</si>
  <si>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</si>
  <si>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</si>
  <si>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</si>
  <si>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</si>
  <si>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</si>
  <si>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</si>
  <si>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</si>
  <si>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</si>
  <si>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</si>
  <si>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</si>
  <si>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</si>
  <si>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</si>
  <si>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</si>
  <si>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</si>
  <si>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</si>
  <si>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</si>
  <si>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</si>
  <si>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</si>
  <si>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</si>
  <si>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</si>
  <si>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</si>
  <si>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</si>
  <si>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</si>
  <si>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</si>
  <si>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</si>
  <si>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</si>
  <si>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</si>
  <si>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</si>
  <si>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</si>
  <si>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</si>
  <si>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</si>
  <si>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</si>
  <si>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</si>
  <si>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</si>
  <si>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</si>
  <si>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</si>
  <si>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</si>
  <si>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</si>
  <si>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</si>
  <si>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</si>
  <si>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</si>
  <si>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</si>
  <si>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</si>
  <si>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</si>
  <si>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</si>
  <si>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</si>
  <si>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</si>
  <si>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</si>
  <si>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</si>
  <si>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</si>
  <si>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</si>
  <si>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</si>
  <si>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</si>
  <si>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</si>
  <si>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</si>
  <si>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</si>
  <si>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</si>
  <si>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</si>
  <si>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</si>
  <si>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</si>
  <si>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</si>
  <si>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</si>
  <si>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</si>
  <si>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</si>
  <si>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</si>
  <si>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</si>
  <si>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</si>
  <si>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</si>
  <si>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</si>
  <si>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</si>
  <si>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</si>
  <si>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</si>
  <si>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</si>
  <si>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</si>
  <si>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</si>
  <si>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</si>
  <si>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</si>
  <si>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</si>
  <si>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</si>
  <si>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</si>
  <si>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</si>
  <si>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</si>
  <si>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</si>
  <si>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</si>
  <si>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</si>
  <si>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</si>
  <si>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</si>
  <si>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</si>
  <si>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</si>
  <si>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</si>
  <si>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</si>
  <si>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</si>
  <si>
    <t>상여금비율</t>
  </si>
  <si>
    <t>공제계비율</t>
  </si>
  <si>
    <t>이지형부장</t>
  </si>
  <si>
    <t>오지명부장</t>
  </si>
  <si>
    <t>상여급/공제계비율인하</t>
  </si>
  <si>
    <t>만든 사람 류재형 날짜 2025-09-23
수정한 사람 류재형 날짜 2025-09-23</t>
  </si>
  <si>
    <t>상여금/공제계비율인상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</si>
  <si>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</si>
  <si>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</si>
  <si>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</si>
  <si>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</si>
  <si>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</si>
  <si>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</si>
  <si>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</si>
  <si>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고객코드</t>
    <phoneticPr fontId="1" type="noConversion"/>
  </si>
  <si>
    <t>성명</t>
    <phoneticPr fontId="1" type="noConversion"/>
  </si>
  <si>
    <t>주민등록번호</t>
    <phoneticPr fontId="1" type="noConversion"/>
  </si>
  <si>
    <t>성별</t>
    <phoneticPr fontId="1" type="noConversion"/>
  </si>
  <si>
    <t>거래시작일</t>
    <phoneticPr fontId="1" type="noConversion"/>
  </si>
  <si>
    <t>주문금액</t>
    <phoneticPr fontId="1" type="noConversion"/>
  </si>
  <si>
    <t>누적점수</t>
    <phoneticPr fontId="1" type="noConversion"/>
  </si>
  <si>
    <t>H101</t>
    <phoneticPr fontId="1" type="noConversion"/>
  </si>
  <si>
    <t>H102</t>
    <phoneticPr fontId="1" type="noConversion"/>
  </si>
  <si>
    <t>H103</t>
    <phoneticPr fontId="1" type="noConversion"/>
  </si>
  <si>
    <t>S101</t>
    <phoneticPr fontId="1" type="noConversion"/>
  </si>
  <si>
    <t>S102</t>
    <phoneticPr fontId="1" type="noConversion"/>
  </si>
  <si>
    <t>B101</t>
    <phoneticPr fontId="1" type="noConversion"/>
  </si>
  <si>
    <t>허지혜</t>
    <phoneticPr fontId="1" type="noConversion"/>
  </si>
  <si>
    <t>김상두</t>
    <phoneticPr fontId="1" type="noConversion"/>
  </si>
  <si>
    <t>사오정</t>
    <phoneticPr fontId="1" type="noConversion"/>
  </si>
  <si>
    <t>이구철</t>
    <phoneticPr fontId="1" type="noConversion"/>
  </si>
  <si>
    <t>강수옥</t>
    <phoneticPr fontId="1" type="noConversion"/>
  </si>
  <si>
    <t>나도연</t>
    <phoneticPr fontId="1" type="noConversion"/>
  </si>
  <si>
    <t>740507-270****</t>
    <phoneticPr fontId="1" type="noConversion"/>
  </si>
  <si>
    <t>790805-148****</t>
    <phoneticPr fontId="1" type="noConversion"/>
  </si>
  <si>
    <t>820420-103****</t>
    <phoneticPr fontId="1" type="noConversion"/>
  </si>
  <si>
    <t>820525-167****</t>
    <phoneticPr fontId="1" type="noConversion"/>
  </si>
  <si>
    <t>830930-209****</t>
    <phoneticPr fontId="1" type="noConversion"/>
  </si>
  <si>
    <t>821115-212****</t>
    <phoneticPr fontId="1" type="noConversion"/>
  </si>
  <si>
    <t>여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</si>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</sst>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4" xfId="0" applyNumberForma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0" fillId="0" borderId="6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6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7" borderId="1" xfId="0" applyFont="1" applyFill="1" applyBorder="1" applyAlignment="1">
      <alignment horizontal="center" vertical="center"/>
    </xf>
    <xf numFmtId="0" fontId="6" fillId="0" borderId="2" xfId="3" applyAlignment="1">
      <alignment horizontal="centerContinuous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2" fillId="3" borderId="7" xfId="4" applyBorder="1" applyAlignment="1">
      <alignment horizontal="center" vertical="center"/>
    </xf>
    <xf numFmtId="0" fontId="2" fillId="3" borderId="8" xfId="4" applyBorder="1" applyAlignment="1">
      <alignment horizontal="center" vertical="center"/>
    </xf>
    <xf numFmtId="0" fontId="2" fillId="3" borderId="9" xfId="4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7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이름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2</xdr:col>
          <xdr:colOff>485775</xdr:colOff>
          <xdr:row>11</xdr:row>
          <xdr:rowOff>200025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0</xdr:rowOff>
    </xdr:from>
    <xdr:to>
      <xdr:col>6</xdr:col>
      <xdr:colOff>0</xdr:colOff>
      <xdr:row>12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5E6817B2-D152-EBAF-A81E-A05B353D5647}"/>
            </a:ext>
          </a:extLst>
        </xdr:cNvPr>
        <xdr:cNvSpPr/>
      </xdr:nvSpPr>
      <xdr:spPr>
        <a:xfrm>
          <a:off x="2895600" y="2143125"/>
          <a:ext cx="1447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류재형" refreshedDate="45923.917759490738" createdVersion="8" refreshedVersion="8" minRefreshableVersion="3" recordCount="8" xr:uid="{894D5C1A-58C3-4DDF-926A-BB42F312831E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2E1AA-DE54-4914-8715-19108B873D1B}" name="피벗 테이블1" cacheId="4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9" sqref="G9"/>
    </sheetView>
  </sheetViews>
  <sheetFormatPr defaultRowHeight="16.5" x14ac:dyDescent="0.3"/>
  <cols>
    <col min="3" max="3" width="14.25" bestFit="1" customWidth="1"/>
    <col min="5" max="5" width="11.875" bestFit="1" customWidth="1"/>
    <col min="6" max="6" width="9.375" bestFit="1" customWidth="1"/>
  </cols>
  <sheetData>
    <row r="1" spans="1:7" x14ac:dyDescent="0.3">
      <c r="A1" t="s">
        <v>0</v>
      </c>
    </row>
    <row r="3" spans="1:7" x14ac:dyDescent="0.3">
      <c r="A3" s="2" t="s">
        <v>298</v>
      </c>
      <c r="B3" s="2" t="s">
        <v>299</v>
      </c>
      <c r="C3" s="2" t="s">
        <v>300</v>
      </c>
      <c r="D3" s="2" t="s">
        <v>301</v>
      </c>
      <c r="E3" s="2" t="s">
        <v>302</v>
      </c>
      <c r="F3" s="2" t="s">
        <v>303</v>
      </c>
      <c r="G3" s="2" t="s">
        <v>304</v>
      </c>
    </row>
    <row r="4" spans="1:7" x14ac:dyDescent="0.3">
      <c r="A4" s="2" t="s">
        <v>305</v>
      </c>
      <c r="B4" s="2" t="s">
        <v>311</v>
      </c>
      <c r="C4" s="2" t="s">
        <v>317</v>
      </c>
      <c r="D4" s="2" t="s">
        <v>323</v>
      </c>
      <c r="E4" s="3">
        <v>42431</v>
      </c>
      <c r="F4" s="1">
        <v>430000</v>
      </c>
      <c r="G4" s="2">
        <v>570</v>
      </c>
    </row>
    <row r="5" spans="1:7" x14ac:dyDescent="0.3">
      <c r="A5" s="2" t="s">
        <v>306</v>
      </c>
      <c r="B5" s="2" t="s">
        <v>312</v>
      </c>
      <c r="C5" s="2" t="s">
        <v>318</v>
      </c>
      <c r="D5" s="2" t="s">
        <v>324</v>
      </c>
      <c r="E5" s="3">
        <v>42831</v>
      </c>
      <c r="F5" s="1">
        <v>230000</v>
      </c>
      <c r="G5" s="2">
        <v>450</v>
      </c>
    </row>
    <row r="6" spans="1:7" x14ac:dyDescent="0.3">
      <c r="A6" s="2" t="s">
        <v>307</v>
      </c>
      <c r="B6" s="2" t="s">
        <v>313</v>
      </c>
      <c r="C6" s="2" t="s">
        <v>319</v>
      </c>
      <c r="D6" s="2" t="s">
        <v>324</v>
      </c>
      <c r="E6" s="3">
        <v>42876</v>
      </c>
      <c r="F6" s="1">
        <v>275000</v>
      </c>
      <c r="G6" s="2">
        <v>450</v>
      </c>
    </row>
    <row r="7" spans="1:7" x14ac:dyDescent="0.3">
      <c r="A7" s="2" t="s">
        <v>308</v>
      </c>
      <c r="B7" s="2" t="s">
        <v>314</v>
      </c>
      <c r="C7" s="2" t="s">
        <v>320</v>
      </c>
      <c r="D7" s="2" t="s">
        <v>324</v>
      </c>
      <c r="E7" s="3">
        <v>43129</v>
      </c>
      <c r="F7" s="1">
        <v>326000</v>
      </c>
      <c r="G7" s="2">
        <v>380</v>
      </c>
    </row>
    <row r="8" spans="1:7" x14ac:dyDescent="0.3">
      <c r="A8" s="2" t="s">
        <v>309</v>
      </c>
      <c r="B8" s="2" t="s">
        <v>315</v>
      </c>
      <c r="C8" s="2" t="s">
        <v>321</v>
      </c>
      <c r="D8" s="2" t="s">
        <v>323</v>
      </c>
      <c r="E8" s="3">
        <v>43385</v>
      </c>
      <c r="F8" s="1">
        <v>125000</v>
      </c>
      <c r="G8" s="2">
        <v>120</v>
      </c>
    </row>
    <row r="9" spans="1:7" x14ac:dyDescent="0.3">
      <c r="A9" s="2" t="s">
        <v>310</v>
      </c>
      <c r="B9" s="2" t="s">
        <v>316</v>
      </c>
      <c r="C9" s="2" t="s">
        <v>322</v>
      </c>
      <c r="D9" s="2" t="s">
        <v>323</v>
      </c>
      <c r="E9" s="3">
        <v>42392</v>
      </c>
      <c r="F9" s="1">
        <v>670000</v>
      </c>
      <c r="G9" s="2">
        <v>215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2DC57-2141-4C88-9ADC-1ECB2C3268B0}">
  <sheetPr>
    <outlinePr summaryBelow="0"/>
  </sheetPr>
  <dimension ref="B1:F13"/>
  <sheetViews>
    <sheetView showGridLines="0" tabSelected="1" workbookViewId="0"/>
  </sheetViews>
  <sheetFormatPr defaultRowHeight="16.5" outlineLevelRow="1" outlineLevelCol="1" x14ac:dyDescent="0.3"/>
  <cols>
    <col min="3" max="3" width="11" bestFit="1" customWidth="1"/>
    <col min="4" max="6" width="22.25" bestFit="1" customWidth="1" outlineLevel="1"/>
  </cols>
  <sheetData>
    <row r="1" spans="2:6" ht="17.25" thickBot="1" x14ac:dyDescent="0.35"/>
    <row r="2" spans="2:6" x14ac:dyDescent="0.3">
      <c r="B2" s="30" t="s">
        <v>291</v>
      </c>
      <c r="C2" s="31"/>
      <c r="D2" s="37"/>
      <c r="E2" s="37"/>
      <c r="F2" s="37"/>
    </row>
    <row r="3" spans="2:6" collapsed="1" x14ac:dyDescent="0.3">
      <c r="B3" s="29"/>
      <c r="C3" s="29"/>
      <c r="D3" s="38" t="s">
        <v>293</v>
      </c>
      <c r="E3" s="38" t="s">
        <v>288</v>
      </c>
      <c r="F3" s="38" t="s">
        <v>290</v>
      </c>
    </row>
    <row r="4" spans="2:6" ht="54" hidden="1" outlineLevel="1" x14ac:dyDescent="0.3">
      <c r="B4" s="33"/>
      <c r="C4" s="33"/>
      <c r="D4" s="25"/>
      <c r="E4" s="40" t="s">
        <v>289</v>
      </c>
      <c r="F4" s="40" t="s">
        <v>289</v>
      </c>
    </row>
    <row r="5" spans="2:6" x14ac:dyDescent="0.3">
      <c r="B5" s="34" t="s">
        <v>292</v>
      </c>
      <c r="C5" s="35"/>
      <c r="D5" s="32"/>
      <c r="E5" s="32"/>
      <c r="F5" s="32"/>
    </row>
    <row r="6" spans="2:6" outlineLevel="1" x14ac:dyDescent="0.3">
      <c r="B6" s="33"/>
      <c r="C6" s="33" t="s">
        <v>284</v>
      </c>
      <c r="D6" s="26">
        <v>0.8</v>
      </c>
      <c r="E6" s="39">
        <v>0.7</v>
      </c>
      <c r="F6" s="39">
        <v>0.9</v>
      </c>
    </row>
    <row r="7" spans="2:6" outlineLevel="1" x14ac:dyDescent="0.3">
      <c r="B7" s="33"/>
      <c r="C7" s="33" t="s">
        <v>285</v>
      </c>
      <c r="D7" s="26">
        <v>0.12</v>
      </c>
      <c r="E7" s="39">
        <v>0.11</v>
      </c>
      <c r="F7" s="39">
        <v>0.13</v>
      </c>
    </row>
    <row r="8" spans="2:6" x14ac:dyDescent="0.3">
      <c r="B8" s="34" t="s">
        <v>294</v>
      </c>
      <c r="C8" s="35"/>
      <c r="D8" s="32"/>
      <c r="E8" s="32"/>
      <c r="F8" s="32"/>
    </row>
    <row r="9" spans="2:6" outlineLevel="1" x14ac:dyDescent="0.3">
      <c r="B9" s="33"/>
      <c r="C9" s="33" t="s">
        <v>286</v>
      </c>
      <c r="D9" s="27">
        <v>5386000</v>
      </c>
      <c r="E9" s="27">
        <v>5144000</v>
      </c>
      <c r="F9" s="27">
        <v>5620000</v>
      </c>
    </row>
    <row r="10" spans="2:6" ht="17.25" outlineLevel="1" thickBot="1" x14ac:dyDescent="0.35">
      <c r="B10" s="36"/>
      <c r="C10" s="36" t="s">
        <v>287</v>
      </c>
      <c r="D10" s="28">
        <v>5211000</v>
      </c>
      <c r="E10" s="28">
        <v>4978000</v>
      </c>
      <c r="F10" s="28">
        <v>5438000</v>
      </c>
    </row>
    <row r="11" spans="2:6" x14ac:dyDescent="0.3">
      <c r="B11" t="s">
        <v>295</v>
      </c>
    </row>
    <row r="12" spans="2:6" x14ac:dyDescent="0.3">
      <c r="B12" t="s">
        <v>296</v>
      </c>
    </row>
    <row r="13" spans="2:6" x14ac:dyDescent="0.3">
      <c r="B13" t="s">
        <v>297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H12" sqref="H12"/>
    </sheetView>
  </sheetViews>
  <sheetFormatPr defaultRowHeight="16.5" x14ac:dyDescent="0.3"/>
  <cols>
    <col min="3" max="3" width="11" bestFit="1" customWidth="1"/>
    <col min="5" max="6" width="9.5" bestFit="1" customWidth="1"/>
  </cols>
  <sheetData>
    <row r="1" spans="1:10" ht="20.25" x14ac:dyDescent="0.3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3">
      <c r="A3" s="41" t="s">
        <v>197</v>
      </c>
      <c r="B3" s="41" t="s">
        <v>260</v>
      </c>
      <c r="C3" s="41" t="s">
        <v>261</v>
      </c>
      <c r="D3" s="41" t="s">
        <v>2</v>
      </c>
      <c r="E3" s="41" t="s">
        <v>32</v>
      </c>
      <c r="F3" s="41" t="s">
        <v>33</v>
      </c>
      <c r="G3" s="41" t="s">
        <v>198</v>
      </c>
      <c r="H3" s="41" t="s">
        <v>199</v>
      </c>
      <c r="I3" s="41" t="s">
        <v>200</v>
      </c>
      <c r="J3" s="41" t="s">
        <v>201</v>
      </c>
    </row>
    <row r="4" spans="1:10" x14ac:dyDescent="0.3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>
        <f>F4-E4</f>
        <v>1</v>
      </c>
      <c r="H4" s="6">
        <v>21</v>
      </c>
      <c r="I4" s="6">
        <v>3</v>
      </c>
      <c r="J4" s="6" t="s">
        <v>212</v>
      </c>
    </row>
    <row r="5" spans="1:10" x14ac:dyDescent="0.3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>
        <f t="shared" ref="G5:G9" si="0">F5-E5</f>
        <v>2</v>
      </c>
      <c r="H5" s="6">
        <v>15</v>
      </c>
      <c r="I5" s="6">
        <v>12</v>
      </c>
      <c r="J5" s="6" t="s">
        <v>213</v>
      </c>
    </row>
    <row r="6" spans="1:10" x14ac:dyDescent="0.3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>
        <f t="shared" si="0"/>
        <v>2</v>
      </c>
      <c r="H6" s="6">
        <v>16</v>
      </c>
      <c r="I6" s="6">
        <v>2</v>
      </c>
      <c r="J6" s="6" t="s">
        <v>212</v>
      </c>
    </row>
    <row r="7" spans="1:10" x14ac:dyDescent="0.3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>
        <f t="shared" si="0"/>
        <v>1</v>
      </c>
      <c r="H7" s="6">
        <v>14</v>
      </c>
      <c r="I7" s="6">
        <v>4</v>
      </c>
      <c r="J7" s="6" t="s">
        <v>212</v>
      </c>
    </row>
    <row r="8" spans="1:10" x14ac:dyDescent="0.3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>
        <f t="shared" si="0"/>
        <v>1</v>
      </c>
      <c r="H8" s="6">
        <v>25</v>
      </c>
      <c r="I8" s="6">
        <v>17</v>
      </c>
      <c r="J8" s="6" t="s">
        <v>213</v>
      </c>
    </row>
    <row r="9" spans="1:10" x14ac:dyDescent="0.3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>
        <f t="shared" si="0"/>
        <v>2</v>
      </c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485775</xdr:colOff>
                    <xdr:row>11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activeCell="P12" sqref="P12:Q12"/>
    </sheetView>
  </sheetViews>
  <sheetFormatPr defaultRowHeight="16.5" x14ac:dyDescent="0.3"/>
  <cols>
    <col min="3" max="3" width="12.375" bestFit="1" customWidth="1"/>
  </cols>
  <sheetData>
    <row r="1" spans="1:9" ht="20.25" x14ac:dyDescent="0.3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3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3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3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3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3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3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3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3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3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3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>
      <selection activeCell="J14" sqref="J14"/>
    </sheetView>
  </sheetViews>
  <sheetFormatPr defaultRowHeight="16.5" x14ac:dyDescent="0.3"/>
  <cols>
    <col min="4" max="4" width="13.5" bestFit="1" customWidth="1"/>
    <col min="6" max="6" width="13.5" bestFit="1" customWidth="1"/>
  </cols>
  <sheetData>
    <row r="1" spans="1:7" ht="24.95" customHeight="1" thickBot="1" x14ac:dyDescent="0.35">
      <c r="A1" s="42" t="s">
        <v>93</v>
      </c>
      <c r="B1" s="42"/>
      <c r="C1" s="42"/>
      <c r="D1" s="42"/>
      <c r="E1" s="42"/>
      <c r="F1" s="42"/>
      <c r="G1" s="42"/>
    </row>
    <row r="2" spans="1:7" ht="18" thickTop="1" thickBot="1" x14ac:dyDescent="0.35"/>
    <row r="3" spans="1:7" x14ac:dyDescent="0.3">
      <c r="A3" s="45" t="s">
        <v>94</v>
      </c>
      <c r="B3" s="46" t="s">
        <v>95</v>
      </c>
      <c r="C3" s="46" t="s">
        <v>96</v>
      </c>
      <c r="D3" s="46" t="s">
        <v>97</v>
      </c>
      <c r="E3" s="46" t="s">
        <v>98</v>
      </c>
      <c r="F3" s="46" t="s">
        <v>99</v>
      </c>
      <c r="G3" s="47" t="s">
        <v>100</v>
      </c>
    </row>
    <row r="4" spans="1:7" x14ac:dyDescent="0.3">
      <c r="A4" s="48" t="s">
        <v>101</v>
      </c>
      <c r="B4" s="6">
        <v>200</v>
      </c>
      <c r="C4" s="6">
        <v>220</v>
      </c>
      <c r="D4" s="43">
        <v>26400000</v>
      </c>
      <c r="E4" s="44">
        <v>0.1</v>
      </c>
      <c r="F4" s="43">
        <v>23760000</v>
      </c>
      <c r="G4" s="49">
        <v>1.1000000000000001</v>
      </c>
    </row>
    <row r="5" spans="1:7" x14ac:dyDescent="0.3">
      <c r="A5" s="48" t="s">
        <v>64</v>
      </c>
      <c r="B5" s="6">
        <v>150</v>
      </c>
      <c r="C5" s="6">
        <v>120</v>
      </c>
      <c r="D5" s="43">
        <v>14400000</v>
      </c>
      <c r="E5" s="44">
        <v>0</v>
      </c>
      <c r="F5" s="43">
        <v>14400000</v>
      </c>
      <c r="G5" s="49">
        <v>0.8</v>
      </c>
    </row>
    <row r="6" spans="1:7" x14ac:dyDescent="0.3">
      <c r="A6" s="48" t="s">
        <v>102</v>
      </c>
      <c r="B6" s="6">
        <v>120</v>
      </c>
      <c r="C6" s="6">
        <v>100</v>
      </c>
      <c r="D6" s="43">
        <v>12000000</v>
      </c>
      <c r="E6" s="44">
        <v>0</v>
      </c>
      <c r="F6" s="43">
        <v>12000000</v>
      </c>
      <c r="G6" s="49">
        <v>0.83</v>
      </c>
    </row>
    <row r="7" spans="1:7" x14ac:dyDescent="0.3">
      <c r="A7" s="48" t="s">
        <v>103</v>
      </c>
      <c r="B7" s="6">
        <v>300</v>
      </c>
      <c r="C7" s="6">
        <v>220</v>
      </c>
      <c r="D7" s="43">
        <v>66000000</v>
      </c>
      <c r="E7" s="44">
        <v>0.2</v>
      </c>
      <c r="F7" s="43">
        <v>52800000</v>
      </c>
      <c r="G7" s="49">
        <v>0.73</v>
      </c>
    </row>
    <row r="8" spans="1:7" x14ac:dyDescent="0.3">
      <c r="A8" s="48" t="s">
        <v>104</v>
      </c>
      <c r="B8" s="6">
        <v>200</v>
      </c>
      <c r="C8" s="6">
        <v>210</v>
      </c>
      <c r="D8" s="43">
        <v>63000000</v>
      </c>
      <c r="E8" s="44">
        <v>0.2</v>
      </c>
      <c r="F8" s="43">
        <v>50400000</v>
      </c>
      <c r="G8" s="49">
        <v>1.05</v>
      </c>
    </row>
    <row r="9" spans="1:7" x14ac:dyDescent="0.3">
      <c r="A9" s="48" t="s">
        <v>105</v>
      </c>
      <c r="B9" s="6">
        <v>150</v>
      </c>
      <c r="C9" s="6">
        <v>150</v>
      </c>
      <c r="D9" s="43">
        <v>45000000</v>
      </c>
      <c r="E9" s="44">
        <v>0.15</v>
      </c>
      <c r="F9" s="43">
        <v>38250000</v>
      </c>
      <c r="G9" s="49">
        <v>1</v>
      </c>
    </row>
    <row r="10" spans="1:7" ht="17.25" thickBot="1" x14ac:dyDescent="0.35">
      <c r="A10" s="50" t="s">
        <v>106</v>
      </c>
      <c r="B10" s="51">
        <v>1120</v>
      </c>
      <c r="C10" s="51">
        <v>1020</v>
      </c>
      <c r="D10" s="52">
        <v>226800000</v>
      </c>
      <c r="E10" s="53"/>
      <c r="F10" s="52">
        <v>191610000</v>
      </c>
      <c r="G10" s="54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P8" sqref="P8"/>
    </sheetView>
  </sheetViews>
  <sheetFormatPr defaultRowHeight="16.5" x14ac:dyDescent="0.3"/>
  <cols>
    <col min="2" max="11" width="5.625" customWidth="1"/>
  </cols>
  <sheetData>
    <row r="1" spans="1:11" ht="20.25" x14ac:dyDescent="0.3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3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3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3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3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3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3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3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3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3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3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conditionalFormatting sqref="A5:K12">
    <cfRule type="expression" dxfId="0" priority="1">
      <formula>MOD($A5,2)="0"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12"/>
  <sheetViews>
    <sheetView workbookViewId="0">
      <selection activeCell="E6" sqref="E6"/>
    </sheetView>
  </sheetViews>
  <sheetFormatPr defaultRowHeight="16.5" x14ac:dyDescent="0.3"/>
  <cols>
    <col min="3" max="4" width="8.5" bestFit="1" customWidth="1"/>
    <col min="5" max="5" width="10.625" bestFit="1" customWidth="1"/>
    <col min="6" max="6" width="8.625" customWidth="1"/>
    <col min="7" max="7" width="10.625" bestFit="1" customWidth="1"/>
    <col min="8" max="8" width="8.625" customWidth="1"/>
    <col min="9" max="9" width="9.125" bestFit="1" customWidth="1"/>
  </cols>
  <sheetData>
    <row r="1" spans="1:9" ht="20.25" x14ac:dyDescent="0.3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3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3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3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3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3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3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3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3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3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3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>
      <selection activeCell="Q21" sqref="Q21"/>
    </sheetView>
  </sheetViews>
  <sheetFormatPr defaultRowHeight="16.5" x14ac:dyDescent="0.3"/>
  <cols>
    <col min="3" max="3" width="10.125" bestFit="1" customWidth="1"/>
    <col min="4" max="4" width="11.125" bestFit="1" customWidth="1"/>
    <col min="5" max="5" width="8.875" bestFit="1" customWidth="1"/>
    <col min="7" max="7" width="8.625" customWidth="1"/>
    <col min="8" max="8" width="10.75" bestFit="1" customWidth="1"/>
    <col min="9" max="10" width="9.5" bestFit="1" customWidth="1"/>
  </cols>
  <sheetData>
    <row r="1" spans="1:10" x14ac:dyDescent="0.3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3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3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249</v>
      </c>
      <c r="H3" s="10">
        <v>45447</v>
      </c>
      <c r="I3" s="6"/>
    </row>
    <row r="4" spans="1:10" x14ac:dyDescent="0.3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250</v>
      </c>
      <c r="H4" s="10">
        <v>45448</v>
      </c>
      <c r="I4" s="6"/>
    </row>
    <row r="5" spans="1:10" x14ac:dyDescent="0.3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251</v>
      </c>
      <c r="H5" s="10">
        <v>45449</v>
      </c>
      <c r="I5" s="6"/>
    </row>
    <row r="6" spans="1:10" x14ac:dyDescent="0.3">
      <c r="A6" s="6" t="s">
        <v>271</v>
      </c>
      <c r="B6" s="6" t="s">
        <v>21</v>
      </c>
      <c r="C6" s="6"/>
      <c r="D6" s="7">
        <v>430</v>
      </c>
      <c r="E6" s="7">
        <v>600</v>
      </c>
      <c r="G6" s="6" t="s">
        <v>252</v>
      </c>
      <c r="H6" s="10">
        <v>45453</v>
      </c>
      <c r="I6" s="6"/>
    </row>
    <row r="7" spans="1:10" x14ac:dyDescent="0.3">
      <c r="A7" s="6" t="s">
        <v>268</v>
      </c>
      <c r="B7" s="6" t="s">
        <v>22</v>
      </c>
      <c r="C7" s="6"/>
      <c r="D7" s="7">
        <v>1260</v>
      </c>
      <c r="E7" s="7">
        <v>1250</v>
      </c>
      <c r="G7" s="6" t="s">
        <v>253</v>
      </c>
      <c r="H7" s="10">
        <v>45456</v>
      </c>
      <c r="I7" s="6"/>
    </row>
    <row r="8" spans="1:10" x14ac:dyDescent="0.3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254</v>
      </c>
      <c r="H8" s="10">
        <v>45457</v>
      </c>
      <c r="I8" s="6"/>
    </row>
    <row r="9" spans="1:10" x14ac:dyDescent="0.3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255</v>
      </c>
      <c r="H9" s="10">
        <v>45458</v>
      </c>
      <c r="I9" s="6"/>
    </row>
    <row r="10" spans="1:10" x14ac:dyDescent="0.3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256</v>
      </c>
      <c r="H10" s="10">
        <v>45460</v>
      </c>
      <c r="I10" s="6"/>
    </row>
    <row r="11" spans="1:10" x14ac:dyDescent="0.3">
      <c r="A11" s="6" t="s">
        <v>270</v>
      </c>
      <c r="B11" s="6" t="s">
        <v>29</v>
      </c>
      <c r="C11" s="6"/>
      <c r="D11" s="7">
        <v>600</v>
      </c>
      <c r="E11" s="7">
        <v>800</v>
      </c>
      <c r="G11" s="6" t="s">
        <v>257</v>
      </c>
      <c r="H11" s="10">
        <v>45463</v>
      </c>
      <c r="I11" s="6"/>
    </row>
    <row r="12" spans="1:10" x14ac:dyDescent="0.3">
      <c r="A12" s="6" t="s">
        <v>269</v>
      </c>
      <c r="B12" s="6" t="s">
        <v>30</v>
      </c>
      <c r="C12" s="6"/>
      <c r="D12" s="7">
        <v>700</v>
      </c>
      <c r="E12" s="7">
        <v>900</v>
      </c>
      <c r="G12" s="6" t="s">
        <v>258</v>
      </c>
      <c r="H12" s="10">
        <v>45464</v>
      </c>
      <c r="I12" s="6"/>
    </row>
    <row r="14" spans="1:10" x14ac:dyDescent="0.3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3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3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 t="e">
        <f>HLOOKUP(H16,H26:K27,2,0)</f>
        <v>#N/A</v>
      </c>
    </row>
    <row r="17" spans="1:11" x14ac:dyDescent="0.3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0">PROPER(LEFT(C17,3))&amp;YEAR(D17)</f>
        <v>Bel2022</v>
      </c>
      <c r="G17" s="6" t="s">
        <v>61</v>
      </c>
      <c r="H17" s="6" t="s">
        <v>63</v>
      </c>
      <c r="I17" s="6">
        <v>80</v>
      </c>
      <c r="J17" s="7"/>
    </row>
    <row r="18" spans="1:11" x14ac:dyDescent="0.3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0"/>
        <v>And2020</v>
      </c>
      <c r="G18" s="6" t="s">
        <v>64</v>
      </c>
      <c r="H18" s="6" t="s">
        <v>63</v>
      </c>
      <c r="I18" s="6">
        <v>100</v>
      </c>
      <c r="J18" s="7"/>
    </row>
    <row r="19" spans="1:11" x14ac:dyDescent="0.3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0"/>
        <v>Chr2021</v>
      </c>
      <c r="G19" s="6" t="s">
        <v>64</v>
      </c>
      <c r="H19" s="6" t="s">
        <v>62</v>
      </c>
      <c r="I19" s="6">
        <v>90</v>
      </c>
      <c r="J19" s="7"/>
    </row>
    <row r="20" spans="1:11" x14ac:dyDescent="0.3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0"/>
        <v>Whi2017</v>
      </c>
      <c r="G20" s="6" t="s">
        <v>64</v>
      </c>
      <c r="H20" s="6" t="s">
        <v>63</v>
      </c>
      <c r="I20" s="6">
        <v>100</v>
      </c>
      <c r="J20" s="7"/>
    </row>
    <row r="21" spans="1:11" x14ac:dyDescent="0.3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0"/>
        <v>Sha2018</v>
      </c>
      <c r="G21" s="6" t="s">
        <v>61</v>
      </c>
      <c r="H21" s="6" t="s">
        <v>62</v>
      </c>
      <c r="I21" s="6">
        <v>80</v>
      </c>
      <c r="J21" s="7"/>
    </row>
    <row r="22" spans="1:11" x14ac:dyDescent="0.3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0"/>
        <v>Cam2019</v>
      </c>
      <c r="G22" s="6" t="s">
        <v>64</v>
      </c>
      <c r="H22" s="6" t="s">
        <v>62</v>
      </c>
      <c r="I22" s="6">
        <v>100</v>
      </c>
      <c r="J22" s="7"/>
    </row>
    <row r="23" spans="1:11" x14ac:dyDescent="0.3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0"/>
        <v>Dor2017</v>
      </c>
      <c r="G23" s="6" t="s">
        <v>61</v>
      </c>
      <c r="H23" s="6" t="s">
        <v>63</v>
      </c>
      <c r="I23" s="6">
        <v>90</v>
      </c>
      <c r="J23" s="7"/>
    </row>
    <row r="25" spans="1:11" x14ac:dyDescent="0.3">
      <c r="A25" s="4" t="s">
        <v>72</v>
      </c>
      <c r="B25" s="5" t="s">
        <v>73</v>
      </c>
      <c r="G25" t="s">
        <v>65</v>
      </c>
    </row>
    <row r="26" spans="1:11" x14ac:dyDescent="0.3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3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3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3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3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3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3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3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3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3">
      <c r="A36" s="16" t="s">
        <v>92</v>
      </c>
      <c r="B36" s="16"/>
      <c r="C36" s="16"/>
      <c r="D36" s="16"/>
    </row>
    <row r="37" spans="1:4" x14ac:dyDescent="0.3">
      <c r="A37" s="17">
        <f>ROUND(DSUM(A26:D34,D26,B26:B27),-3)</f>
        <v>13574000</v>
      </c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L9" sqref="L9"/>
    </sheetView>
  </sheetViews>
  <sheetFormatPr defaultRowHeight="16.5" outlineLevelRow="3" x14ac:dyDescent="0.3"/>
  <sheetData>
    <row r="1" spans="1:9" ht="20.25" x14ac:dyDescent="0.3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3">
      <c r="I2" s="12" t="s">
        <v>128</v>
      </c>
    </row>
    <row r="3" spans="1:9" x14ac:dyDescent="0.3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3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3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3">
      <c r="A6" s="6"/>
      <c r="B6" s="6"/>
      <c r="C6" s="18" t="s">
        <v>276</v>
      </c>
      <c r="D6" s="6"/>
      <c r="E6" s="7"/>
      <c r="F6" s="7"/>
      <c r="G6" s="7">
        <f>SUBTOTAL(4,G4:G5)</f>
        <v>3570</v>
      </c>
      <c r="H6" s="6"/>
      <c r="I6" s="6"/>
    </row>
    <row r="7" spans="1:9" outlineLevel="1" x14ac:dyDescent="0.3">
      <c r="A7" s="6"/>
      <c r="B7" s="6"/>
      <c r="C7" s="18" t="s">
        <v>272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3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3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3">
      <c r="A10" s="6"/>
      <c r="B10" s="6"/>
      <c r="C10" s="18" t="s">
        <v>277</v>
      </c>
      <c r="D10" s="6"/>
      <c r="E10" s="7"/>
      <c r="F10" s="7"/>
      <c r="G10" s="7">
        <f>SUBTOTAL(4,G8:G9)</f>
        <v>4800</v>
      </c>
      <c r="H10" s="6"/>
      <c r="I10" s="6"/>
    </row>
    <row r="11" spans="1:9" outlineLevel="1" x14ac:dyDescent="0.3">
      <c r="A11" s="6"/>
      <c r="B11" s="6"/>
      <c r="C11" s="18" t="s">
        <v>273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3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3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3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3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3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3">
      <c r="A17" s="19"/>
      <c r="B17" s="19"/>
      <c r="C17" s="21" t="s">
        <v>278</v>
      </c>
      <c r="D17" s="19"/>
      <c r="E17" s="20"/>
      <c r="F17" s="20"/>
      <c r="G17" s="20">
        <f>SUBTOTAL(4,G12:G16)</f>
        <v>1050</v>
      </c>
      <c r="H17" s="19"/>
      <c r="I17" s="19"/>
    </row>
    <row r="18" spans="1:9" outlineLevel="1" x14ac:dyDescent="0.3">
      <c r="A18" s="19"/>
      <c r="B18" s="19"/>
      <c r="C18" s="21" t="s">
        <v>274</v>
      </c>
      <c r="D18" s="19"/>
      <c r="E18" s="20">
        <f>SUBTOTAL(9,E12:E16)</f>
        <v>3400</v>
      </c>
      <c r="F18" s="20">
        <f>SUBTOTAL(9,F12:F16)</f>
        <v>170</v>
      </c>
      <c r="G18" s="20"/>
      <c r="H18" s="19"/>
      <c r="I18" s="19"/>
    </row>
    <row r="19" spans="1:9" x14ac:dyDescent="0.3">
      <c r="A19" s="19"/>
      <c r="B19" s="19"/>
      <c r="C19" s="21" t="s">
        <v>279</v>
      </c>
      <c r="D19" s="19"/>
      <c r="E19" s="20"/>
      <c r="F19" s="20"/>
      <c r="G19" s="20">
        <f>SUBTOTAL(4,G4:G16)</f>
        <v>4800</v>
      </c>
      <c r="H19" s="19"/>
      <c r="I19" s="19"/>
    </row>
    <row r="20" spans="1:9" x14ac:dyDescent="0.3">
      <c r="A20" s="19"/>
      <c r="B20" s="19"/>
      <c r="C20" s="21" t="s">
        <v>275</v>
      </c>
      <c r="D20" s="19"/>
      <c r="E20" s="20">
        <f>SUBTOTAL(9,E4:E16)</f>
        <v>18800</v>
      </c>
      <c r="F20" s="20">
        <f>SUBTOTAL(9,F4:F16)</f>
        <v>910</v>
      </c>
      <c r="G20" s="20"/>
      <c r="H20" s="19"/>
      <c r="I20" s="19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29CE-A779-4AD3-B2A3-A6A54AF774DB}">
  <dimension ref="A3:E13"/>
  <sheetViews>
    <sheetView workbookViewId="0">
      <selection activeCell="B6" sqref="B6"/>
    </sheetView>
  </sheetViews>
  <sheetFormatPr defaultRowHeight="16.5" x14ac:dyDescent="0.3"/>
  <cols>
    <col min="1" max="2" width="11.875" bestFit="1" customWidth="1"/>
    <col min="3" max="3" width="5.5" bestFit="1" customWidth="1"/>
    <col min="4" max="5" width="7.375" bestFit="1" customWidth="1"/>
  </cols>
  <sheetData>
    <row r="3" spans="1:5" x14ac:dyDescent="0.3">
      <c r="A3" s="22" t="s">
        <v>282</v>
      </c>
      <c r="B3" s="22" t="s">
        <v>281</v>
      </c>
    </row>
    <row r="4" spans="1:5" x14ac:dyDescent="0.3">
      <c r="A4" s="22" t="s">
        <v>280</v>
      </c>
      <c r="B4" t="s">
        <v>171</v>
      </c>
      <c r="C4" t="s">
        <v>169</v>
      </c>
      <c r="D4" t="s">
        <v>167</v>
      </c>
      <c r="E4" t="s">
        <v>275</v>
      </c>
    </row>
    <row r="5" spans="1:5" x14ac:dyDescent="0.3">
      <c r="A5" s="23" t="s">
        <v>168</v>
      </c>
      <c r="B5" s="24" t="s">
        <v>283</v>
      </c>
      <c r="C5" s="24">
        <v>94</v>
      </c>
      <c r="D5" s="24" t="s">
        <v>283</v>
      </c>
      <c r="E5" s="24">
        <v>94</v>
      </c>
    </row>
    <row r="6" spans="1:5" x14ac:dyDescent="0.3">
      <c r="A6" s="23" t="s">
        <v>174</v>
      </c>
      <c r="B6" s="24" t="s">
        <v>283</v>
      </c>
      <c r="C6" s="24" t="s">
        <v>283</v>
      </c>
      <c r="D6" s="24">
        <v>89</v>
      </c>
      <c r="E6" s="24">
        <v>89</v>
      </c>
    </row>
    <row r="7" spans="1:5" x14ac:dyDescent="0.3">
      <c r="A7" s="23" t="s">
        <v>5</v>
      </c>
      <c r="B7" s="24" t="s">
        <v>283</v>
      </c>
      <c r="C7" s="24">
        <v>80</v>
      </c>
      <c r="D7" s="24" t="s">
        <v>283</v>
      </c>
      <c r="E7" s="24">
        <v>80</v>
      </c>
    </row>
    <row r="8" spans="1:5" x14ac:dyDescent="0.3">
      <c r="A8" s="23" t="s">
        <v>172</v>
      </c>
      <c r="B8" s="24" t="s">
        <v>283</v>
      </c>
      <c r="C8" s="24" t="s">
        <v>283</v>
      </c>
      <c r="D8" s="24">
        <v>70</v>
      </c>
      <c r="E8" s="24">
        <v>70</v>
      </c>
    </row>
    <row r="9" spans="1:5" x14ac:dyDescent="0.3">
      <c r="A9" s="23" t="s">
        <v>175</v>
      </c>
      <c r="B9" s="24">
        <v>93</v>
      </c>
      <c r="C9" s="24" t="s">
        <v>283</v>
      </c>
      <c r="D9" s="24" t="s">
        <v>283</v>
      </c>
      <c r="E9" s="24">
        <v>93</v>
      </c>
    </row>
    <row r="10" spans="1:5" x14ac:dyDescent="0.3">
      <c r="A10" s="23" t="s">
        <v>173</v>
      </c>
      <c r="B10" s="24">
        <v>81</v>
      </c>
      <c r="C10" s="24" t="s">
        <v>283</v>
      </c>
      <c r="D10" s="24" t="s">
        <v>283</v>
      </c>
      <c r="E10" s="24">
        <v>81</v>
      </c>
    </row>
    <row r="11" spans="1:5" x14ac:dyDescent="0.3">
      <c r="A11" s="23" t="s">
        <v>166</v>
      </c>
      <c r="B11" s="24" t="s">
        <v>283</v>
      </c>
      <c r="C11" s="24" t="s">
        <v>283</v>
      </c>
      <c r="D11" s="24">
        <v>92</v>
      </c>
      <c r="E11" s="24">
        <v>92</v>
      </c>
    </row>
    <row r="12" spans="1:5" x14ac:dyDescent="0.3">
      <c r="A12" s="23" t="s">
        <v>170</v>
      </c>
      <c r="B12" s="24">
        <v>92</v>
      </c>
      <c r="C12" s="24" t="s">
        <v>283</v>
      </c>
      <c r="D12" s="24" t="s">
        <v>283</v>
      </c>
      <c r="E12" s="24">
        <v>92</v>
      </c>
    </row>
    <row r="13" spans="1:5" x14ac:dyDescent="0.3">
      <c r="A13" s="23" t="s">
        <v>275</v>
      </c>
      <c r="B13" s="24">
        <v>266</v>
      </c>
      <c r="C13" s="24">
        <v>174</v>
      </c>
      <c r="D13" s="24">
        <v>251</v>
      </c>
      <c r="E13" s="24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I41" sqref="I41"/>
    </sheetView>
  </sheetViews>
  <sheetFormatPr defaultRowHeight="16.5" x14ac:dyDescent="0.3"/>
  <sheetData>
    <row r="1" spans="1:7" ht="20.25" x14ac:dyDescent="0.3">
      <c r="A1" s="14" t="s">
        <v>159</v>
      </c>
      <c r="B1" s="14"/>
      <c r="C1" s="14"/>
      <c r="D1" s="14"/>
      <c r="E1" s="14"/>
      <c r="F1" s="14"/>
      <c r="G1" s="14"/>
    </row>
    <row r="3" spans="1:7" x14ac:dyDescent="0.3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3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3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3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3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3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3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3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3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F4" sqref="F4"/>
    </sheetView>
  </sheetViews>
  <sheetFormatPr defaultRowHeight="16.5" x14ac:dyDescent="0.3"/>
  <cols>
    <col min="1" max="1" width="10.375" bestFit="1" customWidth="1"/>
    <col min="3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4" t="s">
        <v>176</v>
      </c>
      <c r="B1" s="14"/>
      <c r="C1" s="14"/>
      <c r="D1" s="14"/>
      <c r="E1" s="14"/>
      <c r="F1" s="14"/>
      <c r="G1" s="14"/>
    </row>
    <row r="3" spans="1:7" x14ac:dyDescent="0.3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3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3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3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3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3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3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3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3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3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3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3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3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scenarios current="1" sqref="G4 G6">
    <scenario name="상여급/공제계비율인하" locked="1" count="2" user="류재형" comment="만든 사람 류재형 날짜 2025-09-23_x000a_수정한 사람 류재형 날짜 2025-09-23">
      <inputCells r="C16" val="0.7" numFmtId="9"/>
      <inputCells r="G16" val="0.11" numFmtId="9"/>
    </scenario>
    <scenario name="상여금/공제계비율인상" locked="1" count="2" user="류재형" comment="만든 사람 류재형 날짜 2025-09-23_x000a_수정한 사람 류재형 날짜 2025-09-23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5</vt:i4>
      </vt:variant>
    </vt:vector>
  </HeadingPairs>
  <TitlesOfParts>
    <vt:vector size="17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Sheet1</vt:lpstr>
      <vt:lpstr>분석작업-2</vt:lpstr>
      <vt:lpstr>분석작업-3</vt:lpstr>
      <vt:lpstr>시나리오 요약</vt:lpstr>
      <vt:lpstr>매크로작업</vt:lpstr>
      <vt:lpstr>차트작업</vt:lpstr>
      <vt:lpstr>공제계비율</vt:lpstr>
      <vt:lpstr>상여금비율</vt:lpstr>
      <vt:lpstr>오지명부장</vt:lpstr>
      <vt:lpstr>이지형부장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류재형</cp:lastModifiedBy>
  <dcterms:created xsi:type="dcterms:W3CDTF">2023-04-27T08:01:32Z</dcterms:created>
  <dcterms:modified xsi:type="dcterms:W3CDTF">2025-09-23T13:38:19Z</dcterms:modified>
</cp:coreProperties>
</file>