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2\OneDrive\바탕 화면\"/>
    </mc:Choice>
  </mc:AlternateContent>
  <xr:revisionPtr revIDLastSave="0" documentId="13_ncr:1_{18964934-0E51-4B2B-9EA2-C3544C9423B0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4" r:id="rId9"/>
    <sheet name="시나리오 요약" sheetId="16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2" l="1"/>
  <c r="G6" i="12"/>
  <c r="G7" i="12"/>
  <c r="G8" i="12"/>
  <c r="G9" i="12"/>
  <c r="G4" i="12"/>
  <c r="D4" i="14"/>
  <c r="E4" i="14" s="1"/>
  <c r="D5" i="14"/>
  <c r="E5" i="14" s="1"/>
  <c r="F5" i="14" s="1"/>
  <c r="G5" i="14" s="1"/>
  <c r="D6" i="14"/>
  <c r="E6" i="14"/>
  <c r="F6" i="14" s="1"/>
  <c r="G6" i="14" s="1"/>
  <c r="D7" i="14"/>
  <c r="E7" i="14" s="1"/>
  <c r="F7" i="14" s="1"/>
  <c r="G7" i="14" s="1"/>
  <c r="D8" i="14"/>
  <c r="E8" i="14" s="1"/>
  <c r="F8" i="14" s="1"/>
  <c r="G8" i="14" s="1"/>
  <c r="D9" i="14"/>
  <c r="E9" i="14" s="1"/>
  <c r="F9" i="14" s="1"/>
  <c r="G9" i="14" s="1"/>
  <c r="D10" i="14"/>
  <c r="E10" i="14" s="1"/>
  <c r="F10" i="14" s="1"/>
  <c r="G10" i="14" s="1"/>
  <c r="D11" i="14"/>
  <c r="E11" i="14" s="1"/>
  <c r="F11" i="14" s="1"/>
  <c r="G11" i="14" s="1"/>
  <c r="D12" i="14"/>
  <c r="E12" i="14" s="1"/>
  <c r="F12" i="14" s="1"/>
  <c r="G12" i="14" s="1"/>
  <c r="D13" i="14"/>
  <c r="E13" i="14" s="1"/>
  <c r="F13" i="14" s="1"/>
  <c r="G13" i="14" s="1"/>
  <c r="D14" i="14"/>
  <c r="E14" i="14" s="1"/>
  <c r="F14" i="14" s="1"/>
  <c r="G14" i="14" s="1"/>
  <c r="G17" i="5"/>
  <c r="G10" i="5"/>
  <c r="G6" i="5"/>
  <c r="G19" i="5" s="1"/>
  <c r="F18" i="5"/>
  <c r="E18" i="5"/>
  <c r="F11" i="5"/>
  <c r="E11" i="5"/>
  <c r="F7" i="5"/>
  <c r="F20" i="5" s="1"/>
  <c r="E7" i="5"/>
  <c r="A15" i="9"/>
  <c r="I5" i="8"/>
  <c r="I6" i="8"/>
  <c r="I7" i="8"/>
  <c r="I8" i="8"/>
  <c r="I9" i="8"/>
  <c r="I10" i="8"/>
  <c r="I11" i="8"/>
  <c r="I12" i="8"/>
  <c r="I13" i="8"/>
  <c r="I4" i="8"/>
  <c r="F4" i="14" l="1"/>
  <c r="G4" i="14" s="1"/>
  <c r="E20" i="5"/>
</calcChain>
</file>

<file path=xl/sharedStrings.xml><?xml version="1.0" encoding="utf-8"?>
<sst xmlns="http://schemas.openxmlformats.org/spreadsheetml/2006/main" count="529" uniqueCount="329">
  <si>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</si>
  <si>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</si>
  <si>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</si>
  <si>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</si>
  <si>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</si>
  <si>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</si>
  <si>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</si>
  <si>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</si>
  <si>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</si>
  <si>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</si>
  <si>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</si>
  <si>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</si>
  <si>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</si>
  <si>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</si>
  <si>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</si>
  <si>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</si>
  <si>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</si>
  <si>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</si>
  <si>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</si>
  <si>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</si>
  <si>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</si>
  <si>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</si>
  <si>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</si>
  <si>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</si>
  <si>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</si>
  <si>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</si>
  <si>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</si>
  <si>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</si>
  <si>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</si>
  <si>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</si>
  <si>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</si>
  <si>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</si>
  <si>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</si>
  <si>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</si>
  <si>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</si>
  <si>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</si>
  <si>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</si>
  <si>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</si>
  <si>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</si>
  <si>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</si>
  <si>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</si>
  <si>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</si>
  <si>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</si>
  <si>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</si>
  <si>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</si>
  <si>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</si>
  <si>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</si>
  <si>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</si>
  <si>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</si>
  <si>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</si>
  <si>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</si>
  <si>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</si>
  <si>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</si>
  <si>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</si>
  <si>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</si>
  <si>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</si>
  <si>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</si>
  <si>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</si>
  <si>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</si>
  <si>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</si>
  <si>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</si>
  <si>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</si>
  <si>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</si>
  <si>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</si>
  <si>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</si>
  <si>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</si>
  <si>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</si>
  <si>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</si>
  <si>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</si>
  <si>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</si>
  <si>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</si>
  <si>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</si>
  <si>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</si>
  <si>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</si>
  <si>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</si>
  <si>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</si>
  <si>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</si>
  <si>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</si>
  <si>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</si>
  <si>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</si>
  <si>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</si>
  <si>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</si>
  <si>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</si>
  <si>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</si>
  <si>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</si>
  <si>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</si>
  <si>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</si>
  <si>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</si>
  <si>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</si>
  <si>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</si>
  <si>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</si>
  <si>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</si>
  <si>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</si>
  <si>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</si>
  <si>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</si>
  <si>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</si>
  <si>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</si>
  <si>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</si>
  <si>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</si>
  <si>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</si>
  <si>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</si>
  <si>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</si>
  <si>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</si>
  <si>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</si>
  <si>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</si>
  <si>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</si>
  <si>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</si>
  <si>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</si>
  <si>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</si>
  <si>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</si>
  <si>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</si>
  <si>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</si>
  <si>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</si>
  <si>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</si>
  <si>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</si>
  <si>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</si>
  <si>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</si>
  <si>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</si>
  <si>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</si>
  <si>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</si>
  <si>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</si>
  <si>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</si>
  <si>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</si>
  <si>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</si>
  <si>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</si>
  <si>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</si>
  <si>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</si>
  <si>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</si>
  <si>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</si>
  <si>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</si>
  <si>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</si>
  <si>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</si>
  <si>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</si>
  <si>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</si>
  <si>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</si>
  <si>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</si>
  <si>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</si>
  <si>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</si>
  <si>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</si>
  <si>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</si>
  <si>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</si>
  <si>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</si>
  <si>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</si>
  <si>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</si>
  <si>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</si>
  <si>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</si>
  <si>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</si>
  <si>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</si>
  <si>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</si>
  <si>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</si>
  <si>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</si>
  <si>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</si>
  <si>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</si>
  <si>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</si>
  <si>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</si>
  <si>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</si>
  <si>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</si>
  <si>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</si>
  <si>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</si>
  <si>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</si>
  <si>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</si>
  <si>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</si>
  <si>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</si>
  <si>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</si>
  <si>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</si>
  <si>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</si>
  <si>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</si>
  <si>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</si>
  <si>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</si>
  <si>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</si>
  <si>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</si>
  <si>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</si>
  <si>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</si>
  <si>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</si>
  <si>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</si>
  <si>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</si>
  <si>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</si>
  <si>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</si>
  <si>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</si>
  <si>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</si>
  <si>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</si>
  <si>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</si>
  <si>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</si>
  <si>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</si>
  <si>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</si>
  <si>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</si>
  <si>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</si>
  <si>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</si>
  <si>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</si>
  <si>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</si>
  <si>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</si>
  <si>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</si>
  <si>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</si>
  <si>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</si>
  <si>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</si>
  <si>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</si>
  <si>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</si>
  <si>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</si>
  <si>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</si>
  <si>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</si>
  <si>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</si>
  <si>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</si>
  <si>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</si>
  <si>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</si>
  <si>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</si>
  <si>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</si>
  <si>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</si>
  <si>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</si>
  <si>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</si>
  <si>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</si>
  <si>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</si>
  <si>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</si>
  <si>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</si>
  <si>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</si>
  <si>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</si>
  <si>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</si>
  <si>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</si>
  <si>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</si>
  <si>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</si>
  <si>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</si>
  <si>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</si>
  <si>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</si>
  <si>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</si>
  <si>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</si>
  <si>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</si>
  <si>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</si>
  <si>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</si>
  <si>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</si>
  <si>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</si>
  <si>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</si>
  <si>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</si>
  <si>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</si>
  <si>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</si>
  <si>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</si>
  <si>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</si>
  <si>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</si>
  <si>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</si>
  <si>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</si>
  <si>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</si>
  <si>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</si>
  <si>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</si>
  <si>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</si>
  <si>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</si>
  <si>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</si>
  <si>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</si>
  <si>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</si>
  <si>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</si>
  <si>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</si>
  <si>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</si>
  <si>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</si>
  <si>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</si>
  <si>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</si>
  <si>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</si>
  <si>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</si>
  <si>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</si>
  <si>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</si>
  <si>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</si>
  <si>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</si>
  <si>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성명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</si>
  <si>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</si>
  <si>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</si>
  <si>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</si>
  <si>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</si>
  <si>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</si>
  <si>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</si>
  <si>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주민등록번호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</si>
  <si>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</si>
  <si>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</si>
  <si>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</si>
  <si>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</si>
  <si>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</si>
  <si>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</si>
  <si>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</si>
  <si>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</si>
  <si>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</si>
  <si>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</si>
  <si>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</si>
  <si>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</si>
  <si>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차월이월</t>
    <phoneticPr fontId="1" type="noConversion"/>
  </si>
  <si>
    <t>&lt;=50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</si>
  <si>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</si>
  <si>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</si>
  <si>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</si>
  <si>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</si>
  <si>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</si>
  <si>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</si>
  <si>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</si>
  <si>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</si>
  <si>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</si>
  <si>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</si>
  <si>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</si>
  <si>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</si>
  <si>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급여계의</t>
    <phoneticPr fontId="1" type="noConversion"/>
  </si>
  <si>
    <t>공제계비율</t>
    <phoneticPr fontId="1" type="noConversion"/>
  </si>
  <si>
    <t>기본급의</t>
    <phoneticPr fontId="1" type="noConversion"/>
  </si>
  <si>
    <t>상여금비율</t>
    <phoneticPr fontId="1" type="noConversion"/>
  </si>
  <si>
    <t>유구현</t>
  </si>
  <si>
    <t>인정남</t>
  </si>
  <si>
    <t>마주안</t>
  </si>
  <si>
    <t>피호성</t>
  </si>
  <si>
    <t>하지연</t>
  </si>
  <si>
    <t>백주영</t>
  </si>
  <si>
    <t>정금호</t>
  </si>
  <si>
    <t>차이슬</t>
  </si>
  <si>
    <t>오지명</t>
  </si>
  <si>
    <t>나현희</t>
  </si>
  <si>
    <t>이지형</t>
  </si>
  <si>
    <t>실수령액</t>
  </si>
  <si>
    <t>공제계</t>
  </si>
  <si>
    <t>급여계</t>
  </si>
  <si>
    <t>상여금</t>
  </si>
  <si>
    <t>기본급</t>
  </si>
  <si>
    <t>급여 분석 현황</t>
    <phoneticPr fontId="1" type="noConversion"/>
  </si>
  <si>
    <t>상여급비율</t>
  </si>
  <si>
    <t>공제계비율</t>
  </si>
  <si>
    <t>이지형부장</t>
  </si>
  <si>
    <t>상여급/공제계비율인하</t>
  </si>
  <si>
    <t>만든 사람 82102 날짜 2025-01-20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</si>
  <si>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</si>
  <si>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</si>
  <si>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</si>
  <si>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</si>
  <si>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</si>
  <si>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</si>
  <si>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</si>
  <si>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</si>
  <si>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오지명부장</t>
  </si>
  <si>
    <t>만든 사람 82102 날짜 2025-01-20
수정한 사람 82102 날짜 2025-01-20</t>
  </si>
  <si>
    <t>매출평균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</si>
</sst>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9" fillId="4" borderId="14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41" fontId="0" fillId="0" borderId="0" xfId="0" applyNumberForma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7-4242-8D94-EBB6B638C652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7-4242-8D94-EBB6B638C652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67-4242-8D94-EBB6B638C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7620</xdr:rowOff>
        </xdr:from>
        <xdr:to>
          <xdr:col>3</xdr:col>
          <xdr:colOff>7620</xdr:colOff>
          <xdr:row>12</xdr:row>
          <xdr:rowOff>15240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15240</xdr:colOff>
      <xdr:row>10</xdr:row>
      <xdr:rowOff>22860</xdr:rowOff>
    </xdr:from>
    <xdr:to>
      <xdr:col>5</xdr:col>
      <xdr:colOff>708660</xdr:colOff>
      <xdr:row>12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44298D1-D13B-DCC9-32EB-FC8A14CC0D64}"/>
            </a:ext>
          </a:extLst>
        </xdr:cNvPr>
        <xdr:cNvSpPr/>
      </xdr:nvSpPr>
      <xdr:spPr>
        <a:xfrm>
          <a:off x="2865120" y="2278380"/>
          <a:ext cx="141732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 i="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2" refreshedDate="45677.84159502315" createdVersion="8" refreshedVersion="8" minRefreshableVersion="3" recordCount="8" xr:uid="{7D046FFC-90E0-4D0E-A528-21402E5BC4EE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7EB5FB-19D2-4F3A-A9D3-A3FAAD8E5458}" name="피벗 테이블1" cacheId="0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D12" sqref="D12"/>
    </sheetView>
  </sheetViews>
  <sheetFormatPr defaultRowHeight="17.399999999999999" x14ac:dyDescent="0.4"/>
  <cols>
    <col min="3" max="3" width="14.19921875" bestFit="1" customWidth="1"/>
    <col min="5" max="5" width="11.796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 t="s">
        <v>251</v>
      </c>
      <c r="B3" s="2" t="s">
        <v>258</v>
      </c>
      <c r="C3" s="2" t="s">
        <v>265</v>
      </c>
      <c r="D3" s="2" t="s">
        <v>272</v>
      </c>
      <c r="E3" s="2" t="s">
        <v>275</v>
      </c>
      <c r="F3" s="2" t="s">
        <v>276</v>
      </c>
      <c r="G3" s="2" t="s">
        <v>277</v>
      </c>
    </row>
    <row r="4" spans="1:7" x14ac:dyDescent="0.4">
      <c r="A4" s="2" t="s">
        <v>252</v>
      </c>
      <c r="B4" s="2" t="s">
        <v>259</v>
      </c>
      <c r="C4" s="2" t="s">
        <v>266</v>
      </c>
      <c r="D4" s="2" t="s">
        <v>273</v>
      </c>
      <c r="E4" s="3">
        <v>42431</v>
      </c>
      <c r="F4" s="1">
        <v>430000</v>
      </c>
      <c r="G4" s="2">
        <v>570</v>
      </c>
    </row>
    <row r="5" spans="1:7" x14ac:dyDescent="0.4">
      <c r="A5" s="2" t="s">
        <v>253</v>
      </c>
      <c r="B5" s="2" t="s">
        <v>260</v>
      </c>
      <c r="C5" s="2" t="s">
        <v>267</v>
      </c>
      <c r="D5" s="2" t="s">
        <v>274</v>
      </c>
      <c r="E5" s="3">
        <v>42831</v>
      </c>
      <c r="F5" s="1">
        <v>230000</v>
      </c>
      <c r="G5" s="2">
        <v>450</v>
      </c>
    </row>
    <row r="6" spans="1:7" x14ac:dyDescent="0.4">
      <c r="A6" s="2" t="s">
        <v>254</v>
      </c>
      <c r="B6" s="2" t="s">
        <v>261</v>
      </c>
      <c r="C6" s="2" t="s">
        <v>268</v>
      </c>
      <c r="D6" s="2" t="s">
        <v>274</v>
      </c>
      <c r="E6" s="3">
        <v>42876</v>
      </c>
      <c r="F6" s="1">
        <v>275000</v>
      </c>
      <c r="G6" s="2">
        <v>450</v>
      </c>
    </row>
    <row r="7" spans="1:7" x14ac:dyDescent="0.4">
      <c r="A7" s="2" t="s">
        <v>255</v>
      </c>
      <c r="B7" s="2" t="s">
        <v>262</v>
      </c>
      <c r="C7" s="2" t="s">
        <v>269</v>
      </c>
      <c r="D7" s="2" t="s">
        <v>274</v>
      </c>
      <c r="E7" s="3">
        <v>43129</v>
      </c>
      <c r="F7" s="1">
        <v>326000</v>
      </c>
      <c r="G7" s="2">
        <v>380</v>
      </c>
    </row>
    <row r="8" spans="1:7" x14ac:dyDescent="0.4">
      <c r="A8" s="2" t="s">
        <v>256</v>
      </c>
      <c r="B8" s="2" t="s">
        <v>263</v>
      </c>
      <c r="C8" s="2" t="s">
        <v>270</v>
      </c>
      <c r="D8" s="2" t="s">
        <v>273</v>
      </c>
      <c r="E8" s="3">
        <v>43385</v>
      </c>
      <c r="F8" s="1">
        <v>125000</v>
      </c>
      <c r="G8" s="2">
        <v>120</v>
      </c>
    </row>
    <row r="9" spans="1:7" x14ac:dyDescent="0.4">
      <c r="A9" s="2" t="s">
        <v>257</v>
      </c>
      <c r="B9" s="2" t="s">
        <v>264</v>
      </c>
      <c r="C9" s="2" t="s">
        <v>271</v>
      </c>
      <c r="D9" s="2" t="s">
        <v>273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0A9D-FA8A-408A-9C12-7FC4E67019AD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21" bestFit="1" customWidth="1" outlineLevel="1"/>
  </cols>
  <sheetData>
    <row r="1" spans="2:6" ht="18" thickBot="1" x14ac:dyDescent="0.45"/>
    <row r="2" spans="2:6" x14ac:dyDescent="0.4">
      <c r="B2" s="35" t="s">
        <v>319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321</v>
      </c>
      <c r="E3" s="43" t="s">
        <v>316</v>
      </c>
      <c r="F3" s="43" t="s">
        <v>318</v>
      </c>
    </row>
    <row r="4" spans="2:6" ht="62.4" hidden="1" outlineLevel="1" x14ac:dyDescent="0.4">
      <c r="B4" s="38"/>
      <c r="C4" s="38"/>
      <c r="E4" s="45" t="s">
        <v>327</v>
      </c>
      <c r="F4" s="45" t="s">
        <v>317</v>
      </c>
    </row>
    <row r="5" spans="2:6" x14ac:dyDescent="0.4">
      <c r="B5" s="39" t="s">
        <v>320</v>
      </c>
      <c r="C5" s="40"/>
      <c r="D5" s="37"/>
      <c r="E5" s="37"/>
      <c r="F5" s="37"/>
    </row>
    <row r="6" spans="2:6" outlineLevel="1" x14ac:dyDescent="0.4">
      <c r="B6" s="38"/>
      <c r="C6" s="38" t="s">
        <v>313</v>
      </c>
      <c r="D6" s="32">
        <v>0.8</v>
      </c>
      <c r="E6" s="44">
        <v>0.7</v>
      </c>
      <c r="F6" s="44">
        <v>0.9</v>
      </c>
    </row>
    <row r="7" spans="2:6" outlineLevel="1" x14ac:dyDescent="0.4">
      <c r="B7" s="38"/>
      <c r="C7" s="38" t="s">
        <v>314</v>
      </c>
      <c r="D7" s="32">
        <v>0.12</v>
      </c>
      <c r="E7" s="44">
        <v>0.11</v>
      </c>
      <c r="F7" s="44">
        <v>0.13</v>
      </c>
    </row>
    <row r="8" spans="2:6" x14ac:dyDescent="0.4">
      <c r="B8" s="39" t="s">
        <v>322</v>
      </c>
      <c r="C8" s="40"/>
      <c r="D8" s="37"/>
      <c r="E8" s="37"/>
      <c r="F8" s="37"/>
    </row>
    <row r="9" spans="2:6" outlineLevel="1" x14ac:dyDescent="0.4">
      <c r="B9" s="38"/>
      <c r="C9" s="38" t="s">
        <v>315</v>
      </c>
      <c r="D9" s="46">
        <v>5386000</v>
      </c>
      <c r="E9" s="46">
        <v>5144000</v>
      </c>
      <c r="F9" s="46">
        <v>5620000</v>
      </c>
    </row>
    <row r="10" spans="2:6" ht="18" outlineLevel="1" thickBot="1" x14ac:dyDescent="0.45">
      <c r="B10" s="41"/>
      <c r="C10" s="41" t="s">
        <v>326</v>
      </c>
      <c r="D10" s="33">
        <v>5211000</v>
      </c>
      <c r="E10" s="33">
        <v>4978000</v>
      </c>
      <c r="F10" s="33">
        <v>5438000</v>
      </c>
    </row>
    <row r="11" spans="2:6" x14ac:dyDescent="0.4">
      <c r="B11" t="s">
        <v>323</v>
      </c>
    </row>
    <row r="12" spans="2:6" x14ac:dyDescent="0.4">
      <c r="B12" t="s">
        <v>324</v>
      </c>
    </row>
    <row r="13" spans="2:6" x14ac:dyDescent="0.4">
      <c r="B13" t="s">
        <v>325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D11" sqref="D11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48" t="s">
        <v>238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x14ac:dyDescent="0.4">
      <c r="A3" s="47" t="s">
        <v>176</v>
      </c>
      <c r="B3" s="47" t="s">
        <v>239</v>
      </c>
      <c r="C3" s="47" t="s">
        <v>240</v>
      </c>
      <c r="D3" s="47" t="s">
        <v>2</v>
      </c>
      <c r="E3" s="47" t="s">
        <v>32</v>
      </c>
      <c r="F3" s="47" t="s">
        <v>33</v>
      </c>
      <c r="G3" s="47" t="s">
        <v>177</v>
      </c>
      <c r="H3" s="47" t="s">
        <v>178</v>
      </c>
      <c r="I3" s="47" t="s">
        <v>179</v>
      </c>
      <c r="J3" s="47" t="s">
        <v>180</v>
      </c>
    </row>
    <row r="4" spans="1:10" x14ac:dyDescent="0.4">
      <c r="A4" s="6" t="s">
        <v>181</v>
      </c>
      <c r="B4" s="6" t="s">
        <v>182</v>
      </c>
      <c r="C4" s="6" t="s">
        <v>241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191</v>
      </c>
    </row>
    <row r="5" spans="1:10" x14ac:dyDescent="0.4">
      <c r="A5" s="6" t="s">
        <v>183</v>
      </c>
      <c r="B5" s="6" t="s">
        <v>184</v>
      </c>
      <c r="C5" s="6" t="s">
        <v>242</v>
      </c>
      <c r="D5" s="6" t="s">
        <v>4</v>
      </c>
      <c r="E5" s="9">
        <v>45324</v>
      </c>
      <c r="F5" s="9">
        <v>45326</v>
      </c>
      <c r="G5" s="6">
        <f t="shared" ref="G5:G9" si="0">F5-E5</f>
        <v>2</v>
      </c>
      <c r="H5" s="6">
        <v>15</v>
      </c>
      <c r="I5" s="6">
        <v>12</v>
      </c>
      <c r="J5" s="6" t="s">
        <v>192</v>
      </c>
    </row>
    <row r="6" spans="1:10" x14ac:dyDescent="0.4">
      <c r="A6" s="6" t="s">
        <v>185</v>
      </c>
      <c r="B6" s="6" t="s">
        <v>186</v>
      </c>
      <c r="C6" s="6" t="s">
        <v>243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191</v>
      </c>
    </row>
    <row r="7" spans="1:10" x14ac:dyDescent="0.4">
      <c r="A7" s="6" t="s">
        <v>187</v>
      </c>
      <c r="B7" s="6" t="s">
        <v>6</v>
      </c>
      <c r="C7" s="6" t="s">
        <v>244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191</v>
      </c>
    </row>
    <row r="8" spans="1:10" x14ac:dyDescent="0.4">
      <c r="A8" s="6" t="s">
        <v>188</v>
      </c>
      <c r="B8" s="6" t="s">
        <v>7</v>
      </c>
      <c r="C8" s="6" t="s">
        <v>245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192</v>
      </c>
    </row>
    <row r="9" spans="1:10" x14ac:dyDescent="0.4">
      <c r="A9" s="6" t="s">
        <v>189</v>
      </c>
      <c r="B9" s="6" t="s">
        <v>190</v>
      </c>
      <c r="C9" s="6" t="s">
        <v>246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191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7620</xdr:rowOff>
                  </from>
                  <to>
                    <xdr:col>3</xdr:col>
                    <xdr:colOff>7620</xdr:colOff>
                    <xdr:row>12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sqref="A1:XFD1"/>
    </sheetView>
  </sheetViews>
  <sheetFormatPr defaultRowHeight="17.399999999999999" x14ac:dyDescent="0.4"/>
  <cols>
    <col min="3" max="3" width="12.296875" bestFit="1" customWidth="1"/>
  </cols>
  <sheetData>
    <row r="1" spans="1:9" ht="21" x14ac:dyDescent="0.4">
      <c r="A1" s="48" t="s">
        <v>193</v>
      </c>
      <c r="B1" s="48"/>
      <c r="C1" s="48"/>
      <c r="D1" s="48"/>
      <c r="E1" s="48"/>
      <c r="F1" s="48"/>
      <c r="G1" s="48"/>
      <c r="H1" s="48"/>
      <c r="I1" s="48"/>
    </row>
    <row r="3" spans="1:9" x14ac:dyDescent="0.4">
      <c r="A3" s="6" t="s">
        <v>194</v>
      </c>
      <c r="B3" s="6" t="s">
        <v>176</v>
      </c>
      <c r="C3" s="6" t="s">
        <v>195</v>
      </c>
      <c r="D3" s="6" t="s">
        <v>2</v>
      </c>
      <c r="E3" s="6" t="s">
        <v>196</v>
      </c>
      <c r="F3" s="6" t="s">
        <v>197</v>
      </c>
      <c r="G3" s="6" t="s">
        <v>198</v>
      </c>
      <c r="H3" s="6" t="s">
        <v>199</v>
      </c>
      <c r="I3" s="6" t="s">
        <v>200</v>
      </c>
    </row>
    <row r="4" spans="1:9" x14ac:dyDescent="0.4">
      <c r="A4" s="6" t="s">
        <v>201</v>
      </c>
      <c r="B4" s="6" t="s">
        <v>202</v>
      </c>
      <c r="C4" s="6" t="s">
        <v>203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">
      <c r="A5" s="6" t="s">
        <v>204</v>
      </c>
      <c r="B5" s="6" t="s">
        <v>205</v>
      </c>
      <c r="C5" s="6" t="s">
        <v>203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">
      <c r="A6" s="6" t="s">
        <v>206</v>
      </c>
      <c r="B6" s="6" t="s">
        <v>207</v>
      </c>
      <c r="C6" s="6" t="s">
        <v>208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">
      <c r="A7" s="6" t="s">
        <v>209</v>
      </c>
      <c r="B7" s="6" t="s">
        <v>210</v>
      </c>
      <c r="C7" s="6" t="s">
        <v>208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">
      <c r="A8" s="6" t="s">
        <v>211</v>
      </c>
      <c r="B8" s="6" t="s">
        <v>212</v>
      </c>
      <c r="C8" s="6" t="s">
        <v>213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">
      <c r="A9" s="6" t="s">
        <v>214</v>
      </c>
      <c r="B9" s="6" t="s">
        <v>215</v>
      </c>
      <c r="C9" s="6" t="s">
        <v>203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">
      <c r="A10" s="6" t="s">
        <v>216</v>
      </c>
      <c r="B10" s="6" t="s">
        <v>217</v>
      </c>
      <c r="C10" s="6" t="s">
        <v>208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">
      <c r="A11" s="6" t="s">
        <v>218</v>
      </c>
      <c r="B11" s="6" t="s">
        <v>219</v>
      </c>
      <c r="C11" s="6" t="s">
        <v>213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">
      <c r="A12" s="6" t="s">
        <v>220</v>
      </c>
      <c r="B12" s="6" t="s">
        <v>221</v>
      </c>
      <c r="C12" s="6" t="s">
        <v>203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">
      <c r="A13" s="6" t="s">
        <v>222</v>
      </c>
      <c r="B13" s="6" t="s">
        <v>223</v>
      </c>
      <c r="C13" s="6" t="s">
        <v>213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tabSelected="1" workbookViewId="0">
      <selection sqref="A1:XFD1"/>
    </sheetView>
  </sheetViews>
  <sheetFormatPr defaultRowHeight="17.399999999999999" x14ac:dyDescent="0.4"/>
  <cols>
    <col min="4" max="4" width="13.296875" bestFit="1" customWidth="1"/>
    <col min="6" max="6" width="13.296875" bestFit="1" customWidth="1"/>
  </cols>
  <sheetData>
    <row r="1" spans="1:7" ht="25.05" customHeight="1" thickBot="1" x14ac:dyDescent="0.45">
      <c r="A1" s="13" t="s">
        <v>93</v>
      </c>
      <c r="B1" s="13"/>
      <c r="C1" s="13"/>
      <c r="D1" s="13"/>
      <c r="E1" s="13"/>
      <c r="F1" s="13"/>
      <c r="G1" s="13"/>
    </row>
    <row r="2" spans="1:7" ht="18.600000000000001" thickTop="1" thickBot="1" x14ac:dyDescent="0.45"/>
    <row r="3" spans="1:7" x14ac:dyDescent="0.4">
      <c r="A3" s="16" t="s">
        <v>94</v>
      </c>
      <c r="B3" s="17" t="s">
        <v>95</v>
      </c>
      <c r="C3" s="17" t="s">
        <v>96</v>
      </c>
      <c r="D3" s="17" t="s">
        <v>97</v>
      </c>
      <c r="E3" s="17" t="s">
        <v>98</v>
      </c>
      <c r="F3" s="17" t="s">
        <v>99</v>
      </c>
      <c r="G3" s="18" t="s">
        <v>100</v>
      </c>
    </row>
    <row r="4" spans="1:7" x14ac:dyDescent="0.4">
      <c r="A4" s="19" t="s">
        <v>101</v>
      </c>
      <c r="B4" s="6">
        <v>200</v>
      </c>
      <c r="C4" s="6">
        <v>220</v>
      </c>
      <c r="D4" s="14">
        <v>26400000</v>
      </c>
      <c r="E4" s="15">
        <v>0.1</v>
      </c>
      <c r="F4" s="14">
        <v>23760000</v>
      </c>
      <c r="G4" s="20">
        <v>1.1000000000000001</v>
      </c>
    </row>
    <row r="5" spans="1:7" x14ac:dyDescent="0.4">
      <c r="A5" s="19" t="s">
        <v>64</v>
      </c>
      <c r="B5" s="6">
        <v>150</v>
      </c>
      <c r="C5" s="6">
        <v>120</v>
      </c>
      <c r="D5" s="14">
        <v>14400000</v>
      </c>
      <c r="E5" s="15">
        <v>0</v>
      </c>
      <c r="F5" s="14">
        <v>14400000</v>
      </c>
      <c r="G5" s="20">
        <v>0.8</v>
      </c>
    </row>
    <row r="6" spans="1:7" x14ac:dyDescent="0.4">
      <c r="A6" s="19" t="s">
        <v>102</v>
      </c>
      <c r="B6" s="6">
        <v>120</v>
      </c>
      <c r="C6" s="6">
        <v>100</v>
      </c>
      <c r="D6" s="14">
        <v>12000000</v>
      </c>
      <c r="E6" s="15">
        <v>0</v>
      </c>
      <c r="F6" s="14">
        <v>12000000</v>
      </c>
      <c r="G6" s="20">
        <v>0.83</v>
      </c>
    </row>
    <row r="7" spans="1:7" x14ac:dyDescent="0.4">
      <c r="A7" s="19" t="s">
        <v>103</v>
      </c>
      <c r="B7" s="6">
        <v>300</v>
      </c>
      <c r="C7" s="6">
        <v>220</v>
      </c>
      <c r="D7" s="14">
        <v>66000000</v>
      </c>
      <c r="E7" s="15">
        <v>0.2</v>
      </c>
      <c r="F7" s="14">
        <v>52800000</v>
      </c>
      <c r="G7" s="20">
        <v>0.73</v>
      </c>
    </row>
    <row r="8" spans="1:7" x14ac:dyDescent="0.4">
      <c r="A8" s="19" t="s">
        <v>104</v>
      </c>
      <c r="B8" s="6">
        <v>200</v>
      </c>
      <c r="C8" s="6">
        <v>210</v>
      </c>
      <c r="D8" s="14">
        <v>63000000</v>
      </c>
      <c r="E8" s="15">
        <v>0.2</v>
      </c>
      <c r="F8" s="14">
        <v>50400000</v>
      </c>
      <c r="G8" s="20">
        <v>1.05</v>
      </c>
    </row>
    <row r="9" spans="1:7" x14ac:dyDescent="0.4">
      <c r="A9" s="19" t="s">
        <v>105</v>
      </c>
      <c r="B9" s="6">
        <v>150</v>
      </c>
      <c r="C9" s="6">
        <v>150</v>
      </c>
      <c r="D9" s="14">
        <v>45000000</v>
      </c>
      <c r="E9" s="15">
        <v>0.15</v>
      </c>
      <c r="F9" s="14">
        <v>38250000</v>
      </c>
      <c r="G9" s="20">
        <v>1</v>
      </c>
    </row>
    <row r="10" spans="1:7" ht="18" thickBot="1" x14ac:dyDescent="0.45">
      <c r="A10" s="21" t="s">
        <v>106</v>
      </c>
      <c r="B10" s="22">
        <v>1120</v>
      </c>
      <c r="C10" s="22">
        <v>1020</v>
      </c>
      <c r="D10" s="23">
        <v>226800000</v>
      </c>
      <c r="E10" s="24"/>
      <c r="F10" s="23">
        <v>191610000</v>
      </c>
      <c r="G10" s="2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A5" sqref="A5:K12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48" t="s">
        <v>107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49" t="s">
        <v>108</v>
      </c>
      <c r="B3" s="49" t="s">
        <v>109</v>
      </c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4">
      <c r="A4" s="49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workbookViewId="0">
      <selection activeCell="C14" sqref="C14"/>
    </sheetView>
  </sheetViews>
  <sheetFormatPr defaultRowHeight="17.399999999999999" x14ac:dyDescent="0.4"/>
  <cols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9" ht="21" x14ac:dyDescent="0.4">
      <c r="A1" s="48" t="s">
        <v>111</v>
      </c>
      <c r="B1" s="48"/>
      <c r="C1" s="48"/>
      <c r="D1" s="48"/>
      <c r="E1" s="48"/>
      <c r="F1" s="48"/>
      <c r="G1" s="48"/>
      <c r="H1" s="48"/>
      <c r="I1" s="48"/>
    </row>
    <row r="3" spans="1:9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">
      <c r="A14" s="2" t="s">
        <v>328</v>
      </c>
      <c r="B14" s="2" t="s">
        <v>278</v>
      </c>
    </row>
    <row r="15" spans="1:9" x14ac:dyDescent="0.4">
      <c r="A15" t="b">
        <f>F4&gt;=AVERAGE($F$4:$F$12)</f>
        <v>1</v>
      </c>
      <c r="B15" s="2" t="s">
        <v>279</v>
      </c>
    </row>
    <row r="18" spans="1:9" x14ac:dyDescent="0.4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4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4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4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796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227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226</v>
      </c>
      <c r="H2" s="6" t="s">
        <v>224</v>
      </c>
      <c r="I2" s="8" t="s">
        <v>225</v>
      </c>
    </row>
    <row r="3" spans="1:10" x14ac:dyDescent="0.4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228</v>
      </c>
      <c r="H3" s="10">
        <v>45447</v>
      </c>
      <c r="I3" s="6"/>
    </row>
    <row r="4" spans="1:10" x14ac:dyDescent="0.4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229</v>
      </c>
      <c r="H4" s="10">
        <v>45448</v>
      </c>
      <c r="I4" s="6"/>
    </row>
    <row r="5" spans="1:10" x14ac:dyDescent="0.4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230</v>
      </c>
      <c r="H5" s="10">
        <v>45449</v>
      </c>
      <c r="I5" s="6"/>
    </row>
    <row r="6" spans="1:10" x14ac:dyDescent="0.4">
      <c r="A6" s="6" t="s">
        <v>250</v>
      </c>
      <c r="B6" s="6" t="s">
        <v>21</v>
      </c>
      <c r="C6" s="6"/>
      <c r="D6" s="7">
        <v>430</v>
      </c>
      <c r="E6" s="7">
        <v>600</v>
      </c>
      <c r="G6" s="6" t="s">
        <v>231</v>
      </c>
      <c r="H6" s="10">
        <v>45453</v>
      </c>
      <c r="I6" s="6"/>
    </row>
    <row r="7" spans="1:10" x14ac:dyDescent="0.4">
      <c r="A7" s="6" t="s">
        <v>247</v>
      </c>
      <c r="B7" s="6" t="s">
        <v>22</v>
      </c>
      <c r="C7" s="6"/>
      <c r="D7" s="7">
        <v>1260</v>
      </c>
      <c r="E7" s="7">
        <v>1250</v>
      </c>
      <c r="G7" s="6" t="s">
        <v>232</v>
      </c>
      <c r="H7" s="10">
        <v>45456</v>
      </c>
      <c r="I7" s="6"/>
    </row>
    <row r="8" spans="1:10" x14ac:dyDescent="0.4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233</v>
      </c>
      <c r="H8" s="10">
        <v>45457</v>
      </c>
      <c r="I8" s="6"/>
    </row>
    <row r="9" spans="1:10" x14ac:dyDescent="0.4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234</v>
      </c>
      <c r="H9" s="10">
        <v>45458</v>
      </c>
      <c r="I9" s="6"/>
    </row>
    <row r="10" spans="1:10" x14ac:dyDescent="0.4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235</v>
      </c>
      <c r="H10" s="10">
        <v>45460</v>
      </c>
      <c r="I10" s="6"/>
    </row>
    <row r="11" spans="1:10" x14ac:dyDescent="0.4">
      <c r="A11" s="6" t="s">
        <v>249</v>
      </c>
      <c r="B11" s="6" t="s">
        <v>29</v>
      </c>
      <c r="C11" s="6"/>
      <c r="D11" s="7">
        <v>600</v>
      </c>
      <c r="E11" s="7">
        <v>800</v>
      </c>
      <c r="G11" s="6" t="s">
        <v>236</v>
      </c>
      <c r="H11" s="10">
        <v>45463</v>
      </c>
      <c r="I11" s="6"/>
    </row>
    <row r="12" spans="1:10" x14ac:dyDescent="0.4">
      <c r="A12" s="6" t="s">
        <v>248</v>
      </c>
      <c r="B12" s="6" t="s">
        <v>30</v>
      </c>
      <c r="C12" s="6"/>
      <c r="D12" s="7">
        <v>700</v>
      </c>
      <c r="E12" s="7">
        <v>900</v>
      </c>
      <c r="G12" s="6" t="s">
        <v>237</v>
      </c>
      <c r="H12" s="10">
        <v>45464</v>
      </c>
      <c r="I12" s="6"/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50" t="s">
        <v>92</v>
      </c>
      <c r="B36" s="50"/>
      <c r="C36" s="50"/>
      <c r="D36" s="50"/>
    </row>
    <row r="37" spans="1:4" x14ac:dyDescent="0.4">
      <c r="A37" s="51"/>
      <c r="B37" s="51"/>
      <c r="C37" s="51"/>
      <c r="D37" s="51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K8" sqref="K8"/>
    </sheetView>
  </sheetViews>
  <sheetFormatPr defaultRowHeight="17.399999999999999" outlineLevelRow="3" x14ac:dyDescent="0.4"/>
  <sheetData>
    <row r="1" spans="1:9" ht="21" x14ac:dyDescent="0.4">
      <c r="A1" s="48" t="s">
        <v>127</v>
      </c>
      <c r="B1" s="48"/>
      <c r="C1" s="48"/>
      <c r="D1" s="48"/>
      <c r="E1" s="48"/>
      <c r="F1" s="48"/>
      <c r="G1" s="48"/>
      <c r="H1" s="48"/>
      <c r="I1" s="48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">
      <c r="A6" s="6"/>
      <c r="B6" s="6"/>
      <c r="C6" s="26" t="s">
        <v>284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4">
      <c r="A7" s="6"/>
      <c r="B7" s="6"/>
      <c r="C7" s="26" t="s">
        <v>280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4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">
      <c r="A10" s="6"/>
      <c r="B10" s="6"/>
      <c r="C10" s="26" t="s">
        <v>285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4">
      <c r="A11" s="6"/>
      <c r="B11" s="6"/>
      <c r="C11" s="26" t="s">
        <v>281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4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">
      <c r="A17" s="2"/>
      <c r="B17" s="2"/>
      <c r="C17" s="28" t="s">
        <v>286</v>
      </c>
      <c r="D17" s="2"/>
      <c r="E17" s="27"/>
      <c r="F17" s="27"/>
      <c r="G17" s="27">
        <f>SUBTOTAL(4,G12:G16)</f>
        <v>1050</v>
      </c>
      <c r="H17" s="2"/>
      <c r="I17" s="2"/>
    </row>
    <row r="18" spans="1:9" outlineLevel="1" x14ac:dyDescent="0.4">
      <c r="A18" s="2"/>
      <c r="B18" s="2"/>
      <c r="C18" s="28" t="s">
        <v>282</v>
      </c>
      <c r="D18" s="2"/>
      <c r="E18" s="27">
        <f>SUBTOTAL(9,E12:E16)</f>
        <v>3400</v>
      </c>
      <c r="F18" s="27">
        <f>SUBTOTAL(9,F12:F16)</f>
        <v>170</v>
      </c>
      <c r="G18" s="27"/>
      <c r="H18" s="2"/>
      <c r="I18" s="2"/>
    </row>
    <row r="19" spans="1:9" x14ac:dyDescent="0.4">
      <c r="A19" s="2"/>
      <c r="B19" s="2"/>
      <c r="C19" s="28" t="s">
        <v>287</v>
      </c>
      <c r="D19" s="2"/>
      <c r="E19" s="27"/>
      <c r="F19" s="27"/>
      <c r="G19" s="27">
        <f>SUBTOTAL(4,G4:G16)</f>
        <v>4800</v>
      </c>
      <c r="H19" s="2"/>
      <c r="I19" s="2"/>
    </row>
    <row r="20" spans="1:9" x14ac:dyDescent="0.4">
      <c r="A20" s="2"/>
      <c r="B20" s="2"/>
      <c r="C20" s="28" t="s">
        <v>283</v>
      </c>
      <c r="D20" s="2"/>
      <c r="E20" s="27">
        <f>SUBTOTAL(9,E4:E16)</f>
        <v>18800</v>
      </c>
      <c r="F20" s="27">
        <f>SUBTOTAL(9,F4:F16)</f>
        <v>910</v>
      </c>
      <c r="G20" s="27"/>
      <c r="H20" s="2"/>
      <c r="I20" s="2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6A90-1D50-4284-AB61-23915FB59D35}">
  <dimension ref="A3:E13"/>
  <sheetViews>
    <sheetView workbookViewId="0">
      <selection activeCell="G14" sqref="G14"/>
    </sheetView>
  </sheetViews>
  <sheetFormatPr defaultRowHeight="17.399999999999999" x14ac:dyDescent="0.4"/>
  <cols>
    <col min="1" max="2" width="11.19921875" bestFit="1" customWidth="1"/>
    <col min="3" max="3" width="5" bestFit="1" customWidth="1"/>
    <col min="4" max="5" width="6.796875" bestFit="1" customWidth="1"/>
  </cols>
  <sheetData>
    <row r="3" spans="1:5" x14ac:dyDescent="0.4">
      <c r="A3" s="29" t="s">
        <v>290</v>
      </c>
      <c r="B3" s="29" t="s">
        <v>289</v>
      </c>
    </row>
    <row r="4" spans="1:5" x14ac:dyDescent="0.4">
      <c r="A4" s="29" t="s">
        <v>288</v>
      </c>
      <c r="B4" t="s">
        <v>171</v>
      </c>
      <c r="C4" t="s">
        <v>169</v>
      </c>
      <c r="D4" t="s">
        <v>167</v>
      </c>
      <c r="E4" t="s">
        <v>283</v>
      </c>
    </row>
    <row r="5" spans="1:5" x14ac:dyDescent="0.4">
      <c r="A5" s="30" t="s">
        <v>168</v>
      </c>
      <c r="B5" t="s">
        <v>291</v>
      </c>
      <c r="C5">
        <v>94</v>
      </c>
      <c r="D5" t="s">
        <v>291</v>
      </c>
      <c r="E5">
        <v>94</v>
      </c>
    </row>
    <row r="6" spans="1:5" x14ac:dyDescent="0.4">
      <c r="A6" s="30" t="s">
        <v>174</v>
      </c>
      <c r="B6" t="s">
        <v>291</v>
      </c>
      <c r="C6" t="s">
        <v>291</v>
      </c>
      <c r="D6">
        <v>89</v>
      </c>
      <c r="E6">
        <v>89</v>
      </c>
    </row>
    <row r="7" spans="1:5" x14ac:dyDescent="0.4">
      <c r="A7" s="30" t="s">
        <v>5</v>
      </c>
      <c r="B7" t="s">
        <v>291</v>
      </c>
      <c r="C7">
        <v>80</v>
      </c>
      <c r="D7" t="s">
        <v>291</v>
      </c>
      <c r="E7">
        <v>80</v>
      </c>
    </row>
    <row r="8" spans="1:5" x14ac:dyDescent="0.4">
      <c r="A8" s="30" t="s">
        <v>172</v>
      </c>
      <c r="B8" t="s">
        <v>291</v>
      </c>
      <c r="C8" t="s">
        <v>291</v>
      </c>
      <c r="D8">
        <v>70</v>
      </c>
      <c r="E8">
        <v>70</v>
      </c>
    </row>
    <row r="9" spans="1:5" x14ac:dyDescent="0.4">
      <c r="A9" s="30" t="s">
        <v>175</v>
      </c>
      <c r="B9">
        <v>93</v>
      </c>
      <c r="C9" t="s">
        <v>291</v>
      </c>
      <c r="D9" t="s">
        <v>291</v>
      </c>
      <c r="E9">
        <v>93</v>
      </c>
    </row>
    <row r="10" spans="1:5" x14ac:dyDescent="0.4">
      <c r="A10" s="30" t="s">
        <v>173</v>
      </c>
      <c r="B10">
        <v>81</v>
      </c>
      <c r="C10" t="s">
        <v>291</v>
      </c>
      <c r="D10" t="s">
        <v>291</v>
      </c>
      <c r="E10">
        <v>81</v>
      </c>
    </row>
    <row r="11" spans="1:5" x14ac:dyDescent="0.4">
      <c r="A11" s="30" t="s">
        <v>166</v>
      </c>
      <c r="B11" t="s">
        <v>291</v>
      </c>
      <c r="C11" t="s">
        <v>291</v>
      </c>
      <c r="D11">
        <v>92</v>
      </c>
      <c r="E11">
        <v>92</v>
      </c>
    </row>
    <row r="12" spans="1:5" x14ac:dyDescent="0.4">
      <c r="A12" s="30" t="s">
        <v>170</v>
      </c>
      <c r="B12">
        <v>92</v>
      </c>
      <c r="C12" t="s">
        <v>291</v>
      </c>
      <c r="D12" t="s">
        <v>291</v>
      </c>
      <c r="E12">
        <v>92</v>
      </c>
    </row>
    <row r="13" spans="1:5" x14ac:dyDescent="0.4">
      <c r="A13" s="30" t="s">
        <v>283</v>
      </c>
      <c r="B13">
        <v>266</v>
      </c>
      <c r="C13">
        <v>174</v>
      </c>
      <c r="D13">
        <v>251</v>
      </c>
      <c r="E13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A3" sqref="A3"/>
    </sheetView>
  </sheetViews>
  <sheetFormatPr defaultRowHeight="17.399999999999999" x14ac:dyDescent="0.4"/>
  <sheetData>
    <row r="1" spans="1:7" ht="21" x14ac:dyDescent="0.4">
      <c r="A1" s="48" t="s">
        <v>159</v>
      </c>
      <c r="B1" s="48"/>
      <c r="C1" s="48"/>
      <c r="D1" s="48"/>
      <c r="E1" s="48"/>
      <c r="F1" s="48"/>
      <c r="G1" s="48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59D7-806D-4D6B-8FC9-D0E5F5C87F47}">
  <dimension ref="A1:G16"/>
  <sheetViews>
    <sheetView workbookViewId="0">
      <selection activeCell="E10" sqref="E10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48" t="s">
        <v>312</v>
      </c>
      <c r="B1" s="48"/>
      <c r="C1" s="48"/>
      <c r="D1" s="48"/>
      <c r="E1" s="48"/>
      <c r="F1" s="48"/>
      <c r="G1" s="48"/>
    </row>
    <row r="3" spans="1:7" x14ac:dyDescent="0.4">
      <c r="A3" s="7" t="s">
        <v>1</v>
      </c>
      <c r="B3" s="7" t="s">
        <v>75</v>
      </c>
      <c r="C3" s="7" t="s">
        <v>311</v>
      </c>
      <c r="D3" s="7" t="s">
        <v>310</v>
      </c>
      <c r="E3" s="7" t="s">
        <v>309</v>
      </c>
      <c r="F3" s="7" t="s">
        <v>308</v>
      </c>
      <c r="G3" s="7" t="s">
        <v>307</v>
      </c>
    </row>
    <row r="4" spans="1:7" x14ac:dyDescent="0.4">
      <c r="A4" s="7" t="s">
        <v>306</v>
      </c>
      <c r="B4" s="7" t="s">
        <v>79</v>
      </c>
      <c r="C4" s="7">
        <v>3400000</v>
      </c>
      <c r="D4" s="7">
        <f t="shared" ref="D4:D14" si="0">C4*$C$16</f>
        <v>2720000</v>
      </c>
      <c r="E4" s="7">
        <f t="shared" ref="E4:E14" si="1">C4+D4</f>
        <v>6120000</v>
      </c>
      <c r="F4" s="7">
        <f t="shared" ref="F4:F14" si="2">E4*$G$16</f>
        <v>734400</v>
      </c>
      <c r="G4" s="7">
        <f t="shared" ref="G4:G14" si="3">ROUND(E4-F4,-3)</f>
        <v>5386000</v>
      </c>
    </row>
    <row r="5" spans="1:7" x14ac:dyDescent="0.4">
      <c r="A5" s="7" t="s">
        <v>305</v>
      </c>
      <c r="B5" s="7" t="s">
        <v>87</v>
      </c>
      <c r="C5" s="7">
        <v>2000000</v>
      </c>
      <c r="D5" s="7">
        <f t="shared" si="0"/>
        <v>1600000</v>
      </c>
      <c r="E5" s="7">
        <f t="shared" si="1"/>
        <v>3600000</v>
      </c>
      <c r="F5" s="7">
        <f t="shared" si="2"/>
        <v>432000</v>
      </c>
      <c r="G5" s="7">
        <f t="shared" si="3"/>
        <v>3168000</v>
      </c>
    </row>
    <row r="6" spans="1:7" x14ac:dyDescent="0.4">
      <c r="A6" s="7" t="s">
        <v>304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303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302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301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300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299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298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297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296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295</v>
      </c>
      <c r="B16" s="6" t="s">
        <v>294</v>
      </c>
      <c r="C16" s="31">
        <v>0.8</v>
      </c>
      <c r="E16" s="6" t="s">
        <v>293</v>
      </c>
      <c r="F16" s="6" t="s">
        <v>292</v>
      </c>
      <c r="G16" s="31">
        <v>0.12</v>
      </c>
    </row>
  </sheetData>
  <scenarios current="0" sqref="G4 G6">
    <scenario name="상여급/공제계비율인하" locked="1" count="2" user="82102" comment="만든 사람 82102 날짜 2025-01-20_x000a_수정한 사람 82102 날짜 2025-01-20">
      <inputCells r="C16" val="0.7" numFmtId="9"/>
      <inputCells r="G16" val="0.11" numFmtId="9"/>
    </scenario>
    <scenario name="상여급/공제계비율인상" locked="1" count="2" user="82102" comment="만든 사람 82102 날짜 2025-01-20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김지원</cp:lastModifiedBy>
  <dcterms:created xsi:type="dcterms:W3CDTF">2023-04-27T08:01:32Z</dcterms:created>
  <dcterms:modified xsi:type="dcterms:W3CDTF">2025-01-20T11:50:41Z</dcterms:modified>
</cp:coreProperties>
</file>