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 codeName="{28389E77-7640-9E18-AD5C-E98E2F4A8B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joson\Desktop\02 최신기출유형\"/>
    </mc:Choice>
  </mc:AlternateContent>
  <xr:revisionPtr revIDLastSave="0" documentId="13_ncr:1_{C75701B3-6BD0-4B9E-927B-060202072D5A}" xr6:coauthVersionLast="47" xr6:coauthVersionMax="47" xr10:uidLastSave="{00000000-0000-0000-0000-000000000000}"/>
  <bookViews>
    <workbookView xWindow="345" yWindow="2115" windowWidth="17655" windowHeight="11235" firstSheet="2" activeTab="3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시나리오 요약 2" sheetId="10" r:id="rId5"/>
    <sheet name="분석작업-1" sheetId="5" r:id="rId6"/>
    <sheet name="분석작업-2" sheetId="6" r:id="rId7"/>
    <sheet name="매크로작업" sheetId="7" r:id="rId8"/>
    <sheet name="차트작업" sheetId="8" r:id="rId9"/>
  </sheets>
  <definedNames>
    <definedName name="_xleta.DAY" hidden="1" xlm="1">#NAME?</definedName>
    <definedName name="_xleta.LARGE" hidden="1" xlm="1">#NAME?</definedName>
    <definedName name="_xleta.T" hidden="1" xlm="1">#NAME?</definedName>
    <definedName name="총판매액합계">'분석작업-1'!$G$16</definedName>
    <definedName name="환율">'분석작업-1'!$G$18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4" l="1"/>
  <c r="D30" i="4"/>
  <c r="D31" i="4"/>
  <c r="D32" i="4"/>
  <c r="D33" i="4"/>
  <c r="D34" i="4"/>
  <c r="D35" i="4"/>
  <c r="D36" i="4"/>
  <c r="D37" i="4"/>
  <c r="D38" i="4"/>
  <c r="D29" i="4"/>
  <c r="D17" i="4"/>
  <c r="D18" i="4"/>
  <c r="D19" i="4"/>
  <c r="D20" i="4"/>
  <c r="D21" i="4"/>
  <c r="D22" i="4"/>
  <c r="D23" i="4"/>
  <c r="D24" i="4"/>
  <c r="D25" i="4"/>
  <c r="D16" i="4"/>
  <c r="I3" i="4"/>
  <c r="D4" i="4"/>
  <c r="D5" i="4"/>
  <c r="D6" i="4"/>
  <c r="D7" i="4"/>
  <c r="D8" i="4"/>
  <c r="D9" i="4"/>
  <c r="D10" i="4"/>
  <c r="D11" i="4"/>
  <c r="D12" i="4"/>
  <c r="D3" i="4"/>
  <c r="F5" i="7"/>
  <c r="F6" i="7"/>
  <c r="F7" i="7"/>
  <c r="F8" i="7"/>
  <c r="F9" i="7"/>
  <c r="F10" i="7"/>
  <c r="F11" i="7"/>
  <c r="F4" i="7"/>
  <c r="F4" i="6"/>
  <c r="F5" i="6"/>
  <c r="F6" i="6"/>
  <c r="F7" i="6"/>
  <c r="F8" i="6"/>
  <c r="F9" i="6"/>
  <c r="D4" i="5"/>
  <c r="E4" i="5" s="1"/>
  <c r="G4" i="5" s="1"/>
  <c r="D5" i="5"/>
  <c r="E5" i="5" s="1"/>
  <c r="G5" i="5" s="1"/>
  <c r="D6" i="5"/>
  <c r="E6" i="5" s="1"/>
  <c r="G6" i="5" s="1"/>
  <c r="D7" i="5"/>
  <c r="E7" i="5" s="1"/>
  <c r="G7" i="5" s="1"/>
  <c r="D8" i="5"/>
  <c r="E8" i="5" s="1"/>
  <c r="G8" i="5" s="1"/>
  <c r="D9" i="5"/>
  <c r="E9" i="5" s="1"/>
  <c r="G9" i="5" s="1"/>
  <c r="D10" i="5"/>
  <c r="E10" i="5" s="1"/>
  <c r="G10" i="5" s="1"/>
  <c r="D11" i="5"/>
  <c r="E11" i="5" s="1"/>
  <c r="G11" i="5" s="1"/>
  <c r="D12" i="5"/>
  <c r="E12" i="5" s="1"/>
  <c r="G12" i="5" s="1"/>
  <c r="D13" i="5"/>
  <c r="E13" i="5" s="1"/>
  <c r="G13" i="5" s="1"/>
  <c r="D14" i="5"/>
  <c r="E14" i="5" s="1"/>
  <c r="G14" i="5" s="1"/>
  <c r="D15" i="5"/>
  <c r="E15" i="5" s="1"/>
  <c r="G15" i="5" s="1"/>
  <c r="G4" i="3"/>
  <c r="G5" i="3"/>
  <c r="G6" i="3"/>
  <c r="G7" i="3"/>
  <c r="G8" i="3"/>
  <c r="G9" i="3"/>
  <c r="G10" i="3"/>
  <c r="G11" i="3"/>
  <c r="G12" i="3"/>
  <c r="G13" i="3"/>
  <c r="G14" i="3"/>
  <c r="G15" i="3"/>
  <c r="G16" i="5" l="1"/>
</calcChain>
</file>

<file path=xl/sharedStrings.xml><?xml version="1.0" encoding="utf-8"?>
<sst xmlns="http://schemas.openxmlformats.org/spreadsheetml/2006/main" count="340" uniqueCount="270">
  <si>
    <t>성별</t>
  </si>
  <si>
    <t>나이</t>
  </si>
  <si>
    <t>남</t>
  </si>
  <si>
    <t>여</t>
  </si>
  <si>
    <t>[표1]</t>
  </si>
  <si>
    <t>사원 인사기록카드</t>
  </si>
  <si>
    <t>[표2]</t>
  </si>
  <si>
    <t>가전제품 수출현황</t>
  </si>
  <si>
    <t>사원명</t>
  </si>
  <si>
    <t>주민등록번호</t>
  </si>
  <si>
    <t>제조회사</t>
  </si>
  <si>
    <t>제품명</t>
  </si>
  <si>
    <t>수출량</t>
  </si>
  <si>
    <t>TV 비율</t>
  </si>
  <si>
    <t>김혜서</t>
  </si>
  <si>
    <t>780621-235****</t>
  </si>
  <si>
    <t>튼튼전자</t>
  </si>
  <si>
    <t>TV</t>
  </si>
  <si>
    <t>손희영</t>
  </si>
  <si>
    <t>871001-295****</t>
  </si>
  <si>
    <t>냉장고</t>
  </si>
  <si>
    <t>윤남호</t>
  </si>
  <si>
    <t>810515-123****</t>
  </si>
  <si>
    <t>감성전자</t>
  </si>
  <si>
    <t>세탁기</t>
  </si>
  <si>
    <t>박주선</t>
  </si>
  <si>
    <t>760325-245****</t>
  </si>
  <si>
    <t>유명전자</t>
  </si>
  <si>
    <t>김민설</t>
  </si>
  <si>
    <t>951011-157****</t>
  </si>
  <si>
    <t>에어컨</t>
  </si>
  <si>
    <t>현수아</t>
  </si>
  <si>
    <t>891212-278****</t>
  </si>
  <si>
    <t>문한전자</t>
  </si>
  <si>
    <t>유현석</t>
  </si>
  <si>
    <t>860108-164****</t>
  </si>
  <si>
    <t>김선영</t>
  </si>
  <si>
    <t>930621-235****</t>
  </si>
  <si>
    <t>기봉탁</t>
  </si>
  <si>
    <t>881108-154****</t>
  </si>
  <si>
    <t>이지희</t>
  </si>
  <si>
    <t>920202-259****</t>
  </si>
  <si>
    <t>[표3]</t>
  </si>
  <si>
    <t>[표4]</t>
  </si>
  <si>
    <t>승진시험 결과표</t>
  </si>
  <si>
    <t>팀명</t>
  </si>
  <si>
    <t>부서명</t>
  </si>
  <si>
    <t>실적</t>
  </si>
  <si>
    <t>근태</t>
  </si>
  <si>
    <t>고강민</t>
  </si>
  <si>
    <t>마케팅부</t>
  </si>
  <si>
    <t>유나리</t>
  </si>
  <si>
    <t>남경훈</t>
  </si>
  <si>
    <t>김민준</t>
  </si>
  <si>
    <t>기획부</t>
  </si>
  <si>
    <t>강해진</t>
  </si>
  <si>
    <t>최이영</t>
  </si>
  <si>
    <t>박윤철</t>
  </si>
  <si>
    <t>영업부</t>
  </si>
  <si>
    <t>김은진</t>
  </si>
  <si>
    <t>윤순영</t>
  </si>
  <si>
    <t>승진 사원수</t>
  </si>
  <si>
    <t>[표5]</t>
  </si>
  <si>
    <t>상공여행사 예약 현황</t>
  </si>
  <si>
    <t>예약코드</t>
  </si>
  <si>
    <t>여행지</t>
  </si>
  <si>
    <t>여행출발일</t>
  </si>
  <si>
    <t>출발요일</t>
  </si>
  <si>
    <t>&lt;요일구분표&gt;</t>
  </si>
  <si>
    <t>A-6527</t>
  </si>
  <si>
    <t>괌</t>
  </si>
  <si>
    <t>화요일</t>
  </si>
  <si>
    <t>구분</t>
  </si>
  <si>
    <t>요일</t>
  </si>
  <si>
    <t>K-1735</t>
  </si>
  <si>
    <t>하와이</t>
  </si>
  <si>
    <t>수요일</t>
  </si>
  <si>
    <t>월요일</t>
  </si>
  <si>
    <t>N-1224</t>
  </si>
  <si>
    <t>사이판</t>
  </si>
  <si>
    <t>목요일</t>
  </si>
  <si>
    <t>A-5095</t>
  </si>
  <si>
    <t>A-3957</t>
  </si>
  <si>
    <t>N-7090</t>
  </si>
  <si>
    <t>금요일</t>
  </si>
  <si>
    <t>K-2389</t>
  </si>
  <si>
    <t>토요일</t>
  </si>
  <si>
    <t>A-3347</t>
  </si>
  <si>
    <t>일요일</t>
  </si>
  <si>
    <t>N-6902</t>
  </si>
  <si>
    <t>K-9581</t>
  </si>
  <si>
    <t>강좌명</t>
  </si>
  <si>
    <t>강사명</t>
  </si>
  <si>
    <t>강의실</t>
  </si>
  <si>
    <t>수강요일</t>
  </si>
  <si>
    <t>신청마감일</t>
  </si>
  <si>
    <t>수강인원(명)</t>
  </si>
  <si>
    <t>퍼펙트영어</t>
  </si>
  <si>
    <t>정봉주</t>
  </si>
  <si>
    <t>본관 101호</t>
  </si>
  <si>
    <t>월/수/금</t>
  </si>
  <si>
    <t>수학드림</t>
  </si>
  <si>
    <t>이도현</t>
  </si>
  <si>
    <t>본관 102호</t>
  </si>
  <si>
    <t>술술논술</t>
  </si>
  <si>
    <t>강사윤</t>
  </si>
  <si>
    <t>본관 103호</t>
  </si>
  <si>
    <t>유익사회</t>
  </si>
  <si>
    <t>김실섭</t>
  </si>
  <si>
    <t>본관 104호</t>
  </si>
  <si>
    <t>탐구생활</t>
  </si>
  <si>
    <t>우성의</t>
  </si>
  <si>
    <t>본관 105호</t>
  </si>
  <si>
    <t>국어나라</t>
  </si>
  <si>
    <t>최경훈</t>
  </si>
  <si>
    <t>별관 101호</t>
  </si>
  <si>
    <t>화/목/토</t>
  </si>
  <si>
    <t>진리수학</t>
  </si>
  <si>
    <t>신영숙</t>
  </si>
  <si>
    <t>별관 102호</t>
  </si>
  <si>
    <t>독해완성</t>
  </si>
  <si>
    <t>윤성희</t>
  </si>
  <si>
    <t>별관 103호</t>
  </si>
  <si>
    <t>망원경과학</t>
  </si>
  <si>
    <t>선우민</t>
  </si>
  <si>
    <t>별관 104호</t>
  </si>
  <si>
    <t>합계</t>
  </si>
  <si>
    <t>체육대회 결과</t>
    <phoneticPr fontId="1" type="noConversion"/>
  </si>
  <si>
    <t>축구</t>
  </si>
  <si>
    <t>발야구</t>
  </si>
  <si>
    <t>피구</t>
  </si>
  <si>
    <t>이어달리기</t>
  </si>
  <si>
    <t>줄다리기</t>
  </si>
  <si>
    <t>총점</t>
  </si>
  <si>
    <t>생산1</t>
  </si>
  <si>
    <t>생산2</t>
  </si>
  <si>
    <t>영업1</t>
  </si>
  <si>
    <t>영업2</t>
  </si>
  <si>
    <t>자재1</t>
  </si>
  <si>
    <t>자재2</t>
  </si>
  <si>
    <t>총무1</t>
  </si>
  <si>
    <t>총무2</t>
  </si>
  <si>
    <t>디자인1</t>
  </si>
  <si>
    <t>디자인2</t>
  </si>
  <si>
    <t>기획1</t>
  </si>
  <si>
    <t>기획2</t>
  </si>
  <si>
    <t>수입과자 판매 현황</t>
    <phoneticPr fontId="1" type="noConversion"/>
  </si>
  <si>
    <t>과자명</t>
  </si>
  <si>
    <t>현지가격(달러)</t>
  </si>
  <si>
    <t>수입량</t>
  </si>
  <si>
    <t>수입가격(원)</t>
  </si>
  <si>
    <t>판매가격(원)</t>
  </si>
  <si>
    <t>판매량</t>
  </si>
  <si>
    <t>총판매액</t>
  </si>
  <si>
    <t>레몬웨하스</t>
  </si>
  <si>
    <t>피넛비스켓</t>
  </si>
  <si>
    <t>스피드칩</t>
  </si>
  <si>
    <t>키즈옹</t>
  </si>
  <si>
    <t>스위트칩</t>
  </si>
  <si>
    <t>치즈팡</t>
  </si>
  <si>
    <t>스위트롤링</t>
  </si>
  <si>
    <t>망고비스켓</t>
  </si>
  <si>
    <t>블루베리칩</t>
  </si>
  <si>
    <t>파인웨하스</t>
  </si>
  <si>
    <t>다크초코칩</t>
  </si>
  <si>
    <t>러브롤링</t>
  </si>
  <si>
    <t>환율</t>
    <phoneticPr fontId="1" type="noConversion"/>
  </si>
  <si>
    <t>향수 판매 현황</t>
    <phoneticPr fontId="1" type="noConversion"/>
  </si>
  <si>
    <t>분류</t>
  </si>
  <si>
    <t>용량</t>
  </si>
  <si>
    <t>판매가</t>
  </si>
  <si>
    <t>판매총액</t>
  </si>
  <si>
    <t>불가로옴므</t>
  </si>
  <si>
    <t>남성용</t>
  </si>
  <si>
    <t>루이블루맨</t>
  </si>
  <si>
    <t>메리미콥스</t>
  </si>
  <si>
    <t>여성용</t>
  </si>
  <si>
    <t>뷰티우먼</t>
  </si>
  <si>
    <t>버버타스로</t>
  </si>
  <si>
    <t>공용</t>
  </si>
  <si>
    <t>코티러브</t>
  </si>
  <si>
    <t>지점별 판매금액</t>
    <phoneticPr fontId="1" type="noConversion"/>
  </si>
  <si>
    <t>지점코드</t>
  </si>
  <si>
    <t>1/4분기</t>
  </si>
  <si>
    <t>2/4분기</t>
  </si>
  <si>
    <t>3/4분기</t>
  </si>
  <si>
    <t>4/4분기</t>
  </si>
  <si>
    <t>총액</t>
  </si>
  <si>
    <t>A-001</t>
  </si>
  <si>
    <t>A-002</t>
  </si>
  <si>
    <t>A-003</t>
  </si>
  <si>
    <t>A-004</t>
  </si>
  <si>
    <t>A-005</t>
  </si>
  <si>
    <t>A-006</t>
  </si>
  <si>
    <t>A-007</t>
  </si>
  <si>
    <t>A-008</t>
  </si>
  <si>
    <t>중고차 보유현황</t>
    <phoneticPr fontId="1" type="noConversion"/>
  </si>
  <si>
    <t>차량명</t>
  </si>
  <si>
    <t>차량연식</t>
  </si>
  <si>
    <t>주행거리</t>
  </si>
  <si>
    <t>연비</t>
  </si>
  <si>
    <t>정비상태</t>
  </si>
  <si>
    <t>카니반</t>
  </si>
  <si>
    <t>2016년</t>
  </si>
  <si>
    <t>검증</t>
  </si>
  <si>
    <t>너나타</t>
  </si>
  <si>
    <t>2015년</t>
  </si>
  <si>
    <t>예정</t>
  </si>
  <si>
    <t>윈스탐</t>
  </si>
  <si>
    <t>2017년</t>
  </si>
  <si>
    <t>제느서스</t>
  </si>
  <si>
    <t>우반테</t>
  </si>
  <si>
    <t>2014년</t>
  </si>
  <si>
    <t>10월 출장일정표</t>
    <phoneticPr fontId="1" type="noConversion"/>
  </si>
  <si>
    <t>사원코드</t>
    <phoneticPr fontId="1" type="noConversion"/>
  </si>
  <si>
    <t>kys-101</t>
    <phoneticPr fontId="1" type="noConversion"/>
  </si>
  <si>
    <t>dwk-245</t>
    <phoneticPr fontId="1" type="noConversion"/>
  </si>
  <si>
    <t>ync-967</t>
    <phoneticPr fontId="1" type="noConversion"/>
  </si>
  <si>
    <t>cmh-651</t>
    <phoneticPr fontId="1" type="noConversion"/>
  </si>
  <si>
    <t>sso-730</t>
    <phoneticPr fontId="1" type="noConversion"/>
  </si>
  <si>
    <t>lhe-554</t>
    <phoneticPr fontId="1" type="noConversion"/>
  </si>
  <si>
    <t>jsh-492</t>
    <phoneticPr fontId="1" type="noConversion"/>
  </si>
  <si>
    <t>kes-238</t>
    <phoneticPr fontId="1" type="noConversion"/>
  </si>
  <si>
    <t>kkh-867</t>
    <phoneticPr fontId="1" type="noConversion"/>
  </si>
  <si>
    <t>lyk-303</t>
    <phoneticPr fontId="1" type="noConversion"/>
  </si>
  <si>
    <t>출발일자</t>
    <phoneticPr fontId="1" type="noConversion"/>
  </si>
  <si>
    <t>기간</t>
    <phoneticPr fontId="1" type="noConversion"/>
  </si>
  <si>
    <t>3일</t>
    <phoneticPr fontId="1" type="noConversion"/>
  </si>
  <si>
    <t>2일</t>
    <phoneticPr fontId="1" type="noConversion"/>
  </si>
  <si>
    <t>4일</t>
    <phoneticPr fontId="1" type="noConversion"/>
  </si>
  <si>
    <t>출장지역</t>
    <phoneticPr fontId="1" type="noConversion"/>
  </si>
  <si>
    <t>스포츠센터 회원명단</t>
    <phoneticPr fontId="1" type="noConversion"/>
  </si>
  <si>
    <t>회원코드</t>
    <phoneticPr fontId="1" type="noConversion"/>
  </si>
  <si>
    <t>성별</t>
    <phoneticPr fontId="1" type="noConversion"/>
  </si>
  <si>
    <t>나이</t>
    <phoneticPr fontId="1" type="noConversion"/>
  </si>
  <si>
    <t>종목</t>
    <phoneticPr fontId="1" type="noConversion"/>
  </si>
  <si>
    <t>주소</t>
    <phoneticPr fontId="1" type="noConversion"/>
  </si>
  <si>
    <t>회원구분</t>
    <phoneticPr fontId="1" type="noConversion"/>
  </si>
  <si>
    <t>SK-1358</t>
    <phoneticPr fontId="1" type="noConversion"/>
  </si>
  <si>
    <t>NR-6845</t>
    <phoneticPr fontId="1" type="noConversion"/>
  </si>
  <si>
    <t>GT-2169</t>
    <phoneticPr fontId="1" type="noConversion"/>
  </si>
  <si>
    <t>SA-1967</t>
    <phoneticPr fontId="1" type="noConversion"/>
  </si>
  <si>
    <t>OP-6933</t>
    <phoneticPr fontId="1" type="noConversion"/>
  </si>
  <si>
    <t>DV-6111</t>
    <phoneticPr fontId="1" type="noConversion"/>
  </si>
  <si>
    <t>남</t>
    <phoneticPr fontId="1" type="noConversion"/>
  </si>
  <si>
    <t>여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</si>
  <si>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</si>
  <si>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</si>
  <si>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</si>
  <si>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서울시 마포구 망원동</t>
    <phoneticPr fontId="1" type="noConversion"/>
  </si>
  <si>
    <t>서울시 마포구 성산동</t>
    <phoneticPr fontId="1" type="noConversion"/>
  </si>
  <si>
    <t>서울시 마포구 서교동</t>
    <phoneticPr fontId="1" type="noConversion"/>
  </si>
  <si>
    <t>서울시 마포구 연남동</t>
    <phoneticPr fontId="1" type="noConversion"/>
  </si>
  <si>
    <t>서울시 마포구 동교동</t>
    <phoneticPr fontId="1" type="noConversion"/>
  </si>
  <si>
    <t>정회원</t>
    <phoneticPr fontId="1" type="noConversion"/>
  </si>
  <si>
    <t>준회원</t>
    <phoneticPr fontId="1" type="noConversion"/>
  </si>
  <si>
    <t>▣상공종합학원 수강신청현황▣</t>
    <phoneticPr fontId="1" type="noConversion"/>
  </si>
  <si>
    <t>환율</t>
  </si>
  <si>
    <t>총판매액합계</t>
  </si>
  <si>
    <t>만든 사람 joson 날짜 2026-05-23</t>
  </si>
  <si>
    <t>환율하락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</si>
  <si>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</si>
  <si>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</si>
  <si>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</si>
  <si>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</si>
  <si>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</si>
  <si>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</si>
  <si>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</si>
  <si>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환율상승</t>
  </si>
  <si>
    <t>만든 사람 joson 날짜 2026-05-23
수정한 사람 joson 날짜 2026-05-23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</si>
</sst>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76" formatCode="#,##0_ "/>
    <numFmt numFmtId="177" formatCode="dd&quot;일&quot;\(aaaa\)"/>
    <numFmt numFmtId="178" formatCode="&quot;₩&quot;#,##0_);[Red]\(&quot;₩&quot;#,##0\)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굴림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7" fillId="3" borderId="1" xfId="2" applyBorder="1" applyAlignment="1">
      <alignment horizontal="distributed" vertical="center"/>
    </xf>
    <xf numFmtId="177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1" fontId="0" fillId="0" borderId="0" xfId="0" applyNumberFormat="1">
      <alignment vertical="center"/>
    </xf>
    <xf numFmtId="41" fontId="0" fillId="0" borderId="8" xfId="0" applyNumberFormat="1" applyBorder="1">
      <alignment vertical="center"/>
    </xf>
    <xf numFmtId="0" fontId="10" fillId="4" borderId="5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left" vertical="center"/>
    </xf>
    <xf numFmtId="0" fontId="10" fillId="4" borderId="7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11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1" fillId="5" borderId="8" xfId="0" applyFont="1" applyFill="1" applyBorder="1" applyAlignment="1">
      <alignment horizontal="left" vertical="center"/>
    </xf>
    <xf numFmtId="0" fontId="9" fillId="4" borderId="7" xfId="0" applyFont="1" applyFill="1" applyBorder="1" applyAlignment="1">
      <alignment horizontal="right" vertical="center"/>
    </xf>
    <xf numFmtId="0" fontId="9" fillId="4" borderId="5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4" fillId="0" borderId="0" xfId="0" applyFont="1" applyAlignment="1">
      <alignment vertical="top" wrapText="1"/>
    </xf>
    <xf numFmtId="178" fontId="0" fillId="0" borderId="1" xfId="0" applyNumberFormat="1" applyBorder="1">
      <alignment vertical="center"/>
    </xf>
    <xf numFmtId="43" fontId="0" fillId="0" borderId="1" xfId="0" applyNumberForma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강조색1" xfId="2" builtinId="29"/>
    <cellStyle name="쉼표 [0]" xfId="1" builtinId="6"/>
    <cellStyle name="표준" xfId="0" builtinId="0"/>
  </cellStyles>
  <dxfs count="1">
    <dxf>
      <font>
        <color rgb="FFFFC000"/>
      </font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중고차 보유현황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차트작업!$C$3</c:f>
              <c:strCache>
                <c:ptCount val="1"/>
                <c:pt idx="0">
                  <c:v>주행거리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8EC8-46E5-A644-D42288C9985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8EC8-46E5-A644-D42288C9985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1234-4C35-ACA0-C49CC7674E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8EC8-46E5-A644-D42288C9985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8EC8-46E5-A644-D42288C9985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차트작업!$A$4:$A$8</c:f>
              <c:strCache>
                <c:ptCount val="5"/>
                <c:pt idx="0">
                  <c:v>카니반</c:v>
                </c:pt>
                <c:pt idx="1">
                  <c:v>너나타</c:v>
                </c:pt>
                <c:pt idx="2">
                  <c:v>윈스탐</c:v>
                </c:pt>
                <c:pt idx="3">
                  <c:v>제느서스</c:v>
                </c:pt>
                <c:pt idx="4">
                  <c:v>우반테</c:v>
                </c:pt>
              </c:strCache>
            </c:strRef>
          </c:cat>
          <c:val>
            <c:numRef>
              <c:f>차트작업!$C$4:$C$8</c:f>
              <c:numCache>
                <c:formatCode>#,##0_ </c:formatCode>
                <c:ptCount val="5"/>
                <c:pt idx="0">
                  <c:v>58000</c:v>
                </c:pt>
                <c:pt idx="1">
                  <c:v>105000</c:v>
                </c:pt>
                <c:pt idx="2">
                  <c:v>37800</c:v>
                </c:pt>
                <c:pt idx="3">
                  <c:v>64200</c:v>
                </c:pt>
                <c:pt idx="4">
                  <c:v>112500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32-466A-BAE8-2509A126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단추 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단추 2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7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단추 3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12</xdr:row>
      <xdr:rowOff>0</xdr:rowOff>
    </xdr:from>
    <xdr:to>
      <xdr:col>6</xdr:col>
      <xdr:colOff>0</xdr:colOff>
      <xdr:row>14</xdr:row>
      <xdr:rowOff>0</xdr:rowOff>
    </xdr:to>
    <xdr:sp macro="[0]!통화" textlink="">
      <xdr:nvSpPr>
        <xdr:cNvPr id="2" name="직사각형 1">
          <a:extLst>
            <a:ext uri="{FF2B5EF4-FFF2-40B4-BE49-F238E27FC236}">
              <a16:creationId xmlns:a16="http://schemas.microsoft.com/office/drawing/2014/main" id="{EC35634A-5F37-F3EA-282A-B368DBBE41D3}"/>
            </a:ext>
          </a:extLst>
        </xdr:cNvPr>
        <xdr:cNvSpPr/>
      </xdr:nvSpPr>
      <xdr:spPr>
        <a:xfrm>
          <a:off x="3114675" y="2562225"/>
          <a:ext cx="1619250" cy="4191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7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단추 4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7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단추 5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8" name="Button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7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단추 6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12</xdr:row>
          <xdr:rowOff>0</xdr:rowOff>
        </xdr:from>
        <xdr:to>
          <xdr:col>3</xdr:col>
          <xdr:colOff>0</xdr:colOff>
          <xdr:row>14</xdr:row>
          <xdr:rowOff>0</xdr:rowOff>
        </xdr:to>
        <xdr:sp macro="" textlink="">
          <xdr:nvSpPr>
            <xdr:cNvPr id="8199" name="Button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7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단추 7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1A1D77BC-D2A7-0EFA-F789-3419795DC8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F10" sqref="F10"/>
    </sheetView>
  </sheetViews>
  <sheetFormatPr defaultRowHeight="16.5" x14ac:dyDescent="0.3"/>
  <cols>
    <col min="5" max="5" width="19.625" bestFit="1" customWidth="1"/>
  </cols>
  <sheetData>
    <row r="1" spans="1:6" x14ac:dyDescent="0.3">
      <c r="A1" t="s">
        <v>231</v>
      </c>
    </row>
    <row r="3" spans="1:6" x14ac:dyDescent="0.3">
      <c r="A3" s="1" t="s">
        <v>232</v>
      </c>
      <c r="B3" s="1" t="s">
        <v>233</v>
      </c>
      <c r="C3" s="1" t="s">
        <v>234</v>
      </c>
      <c r="D3" s="1" t="s">
        <v>235</v>
      </c>
      <c r="E3" s="1" t="s">
        <v>236</v>
      </c>
      <c r="F3" s="1" t="s">
        <v>237</v>
      </c>
    </row>
    <row r="4" spans="1:6" x14ac:dyDescent="0.3">
      <c r="A4" s="1" t="s">
        <v>238</v>
      </c>
      <c r="B4" s="1" t="s">
        <v>244</v>
      </c>
      <c r="C4" s="1">
        <v>38</v>
      </c>
      <c r="D4" s="1" t="s">
        <v>246</v>
      </c>
      <c r="E4" s="1" t="s">
        <v>249</v>
      </c>
      <c r="F4" s="1" t="s">
        <v>254</v>
      </c>
    </row>
    <row r="5" spans="1:6" x14ac:dyDescent="0.3">
      <c r="A5" s="1" t="s">
        <v>239</v>
      </c>
      <c r="B5" s="1" t="s">
        <v>245</v>
      </c>
      <c r="C5" s="1">
        <v>45</v>
      </c>
      <c r="D5" s="1" t="s">
        <v>247</v>
      </c>
      <c r="E5" s="1" t="s">
        <v>250</v>
      </c>
      <c r="F5" s="1" t="s">
        <v>255</v>
      </c>
    </row>
    <row r="6" spans="1:6" x14ac:dyDescent="0.3">
      <c r="A6" s="1" t="s">
        <v>240</v>
      </c>
      <c r="B6" s="1" t="s">
        <v>245</v>
      </c>
      <c r="C6" s="1">
        <v>29</v>
      </c>
      <c r="D6" s="1" t="s">
        <v>248</v>
      </c>
      <c r="E6" s="1" t="s">
        <v>251</v>
      </c>
      <c r="F6" s="1" t="s">
        <v>255</v>
      </c>
    </row>
    <row r="7" spans="1:6" x14ac:dyDescent="0.3">
      <c r="A7" s="1" t="s">
        <v>241</v>
      </c>
      <c r="B7" s="1" t="s">
        <v>244</v>
      </c>
      <c r="C7" s="1">
        <v>46</v>
      </c>
      <c r="D7" s="1" t="s">
        <v>246</v>
      </c>
      <c r="E7" s="1" t="s">
        <v>252</v>
      </c>
      <c r="F7" s="1" t="s">
        <v>254</v>
      </c>
    </row>
    <row r="8" spans="1:6" x14ac:dyDescent="0.3">
      <c r="A8" s="1" t="s">
        <v>242</v>
      </c>
      <c r="B8" s="1" t="s">
        <v>244</v>
      </c>
      <c r="C8" s="1">
        <v>51</v>
      </c>
      <c r="D8" s="1" t="s">
        <v>247</v>
      </c>
      <c r="E8" s="1" t="s">
        <v>249</v>
      </c>
      <c r="F8" s="1" t="s">
        <v>255</v>
      </c>
    </row>
    <row r="9" spans="1:6" x14ac:dyDescent="0.3">
      <c r="A9" s="1" t="s">
        <v>243</v>
      </c>
      <c r="B9" s="1" t="s">
        <v>245</v>
      </c>
      <c r="C9" s="1">
        <v>34</v>
      </c>
      <c r="D9" s="1" t="s">
        <v>247</v>
      </c>
      <c r="E9" s="1" t="s">
        <v>253</v>
      </c>
      <c r="F9" s="1" t="s">
        <v>254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F13"/>
  <sheetViews>
    <sheetView workbookViewId="0">
      <selection activeCell="B13" sqref="B13:E13"/>
    </sheetView>
  </sheetViews>
  <sheetFormatPr defaultRowHeight="16.5" x14ac:dyDescent="0.3"/>
  <cols>
    <col min="1" max="1" width="11" bestFit="1" customWidth="1"/>
    <col min="3" max="3" width="10.875" bestFit="1" customWidth="1"/>
    <col min="5" max="5" width="12.5" bestFit="1" customWidth="1"/>
    <col min="6" max="6" width="12.375" bestFit="1" customWidth="1"/>
  </cols>
  <sheetData>
    <row r="1" spans="1:6" ht="22.5" x14ac:dyDescent="0.3">
      <c r="A1" s="33" t="s">
        <v>256</v>
      </c>
      <c r="B1" s="33"/>
      <c r="C1" s="33"/>
      <c r="D1" s="33"/>
      <c r="E1" s="33"/>
      <c r="F1" s="33"/>
    </row>
    <row r="3" spans="1:6" x14ac:dyDescent="0.3">
      <c r="A3" s="10" t="s">
        <v>91</v>
      </c>
      <c r="B3" s="10" t="s">
        <v>92</v>
      </c>
      <c r="C3" s="10" t="s">
        <v>93</v>
      </c>
      <c r="D3" s="10" t="s">
        <v>94</v>
      </c>
      <c r="E3" s="10" t="s">
        <v>95</v>
      </c>
      <c r="F3" s="10" t="s">
        <v>96</v>
      </c>
    </row>
    <row r="4" spans="1:6" x14ac:dyDescent="0.3">
      <c r="A4" s="5" t="s">
        <v>97</v>
      </c>
      <c r="B4" s="5" t="s">
        <v>98</v>
      </c>
      <c r="C4" s="5" t="s">
        <v>99</v>
      </c>
      <c r="D4" s="5" t="s">
        <v>100</v>
      </c>
      <c r="E4" s="11">
        <v>45987</v>
      </c>
      <c r="F4" s="5">
        <v>35</v>
      </c>
    </row>
    <row r="5" spans="1:6" x14ac:dyDescent="0.3">
      <c r="A5" s="5" t="s">
        <v>101</v>
      </c>
      <c r="B5" s="5" t="s">
        <v>102</v>
      </c>
      <c r="C5" s="5" t="s">
        <v>103</v>
      </c>
      <c r="D5" s="5" t="s">
        <v>100</v>
      </c>
      <c r="E5" s="11">
        <v>45989</v>
      </c>
      <c r="F5" s="5">
        <v>40</v>
      </c>
    </row>
    <row r="6" spans="1:6" x14ac:dyDescent="0.3">
      <c r="A6" s="5" t="s">
        <v>104</v>
      </c>
      <c r="B6" s="5" t="s">
        <v>105</v>
      </c>
      <c r="C6" s="5" t="s">
        <v>106</v>
      </c>
      <c r="D6" s="5" t="s">
        <v>100</v>
      </c>
      <c r="E6" s="11">
        <v>45986</v>
      </c>
      <c r="F6" s="5">
        <v>25</v>
      </c>
    </row>
    <row r="7" spans="1:6" x14ac:dyDescent="0.3">
      <c r="A7" s="5" t="s">
        <v>107</v>
      </c>
      <c r="B7" s="5" t="s">
        <v>108</v>
      </c>
      <c r="C7" s="5" t="s">
        <v>109</v>
      </c>
      <c r="D7" s="5" t="s">
        <v>100</v>
      </c>
      <c r="E7" s="11">
        <v>45985</v>
      </c>
      <c r="F7" s="5">
        <v>30</v>
      </c>
    </row>
    <row r="8" spans="1:6" x14ac:dyDescent="0.3">
      <c r="A8" s="5" t="s">
        <v>110</v>
      </c>
      <c r="B8" s="5" t="s">
        <v>111</v>
      </c>
      <c r="C8" s="5" t="s">
        <v>112</v>
      </c>
      <c r="D8" s="5" t="s">
        <v>100</v>
      </c>
      <c r="E8" s="11">
        <v>45988</v>
      </c>
      <c r="F8" s="5">
        <v>20</v>
      </c>
    </row>
    <row r="9" spans="1:6" x14ac:dyDescent="0.3">
      <c r="A9" s="5" t="s">
        <v>113</v>
      </c>
      <c r="B9" s="5" t="s">
        <v>114</v>
      </c>
      <c r="C9" s="5" t="s">
        <v>115</v>
      </c>
      <c r="D9" s="5" t="s">
        <v>116</v>
      </c>
      <c r="E9" s="11">
        <v>45985</v>
      </c>
      <c r="F9" s="5">
        <v>25</v>
      </c>
    </row>
    <row r="10" spans="1:6" x14ac:dyDescent="0.3">
      <c r="A10" s="5" t="s">
        <v>117</v>
      </c>
      <c r="B10" s="5" t="s">
        <v>118</v>
      </c>
      <c r="C10" s="5" t="s">
        <v>119</v>
      </c>
      <c r="D10" s="5" t="s">
        <v>116</v>
      </c>
      <c r="E10" s="11">
        <v>45987</v>
      </c>
      <c r="F10" s="5">
        <v>30</v>
      </c>
    </row>
    <row r="11" spans="1:6" x14ac:dyDescent="0.3">
      <c r="A11" s="5" t="s">
        <v>120</v>
      </c>
      <c r="B11" s="5" t="s">
        <v>121</v>
      </c>
      <c r="C11" s="5" t="s">
        <v>122</v>
      </c>
      <c r="D11" s="5" t="s">
        <v>116</v>
      </c>
      <c r="E11" s="11">
        <v>45984</v>
      </c>
      <c r="F11" s="5">
        <v>30</v>
      </c>
    </row>
    <row r="12" spans="1:6" x14ac:dyDescent="0.3">
      <c r="A12" s="5" t="s">
        <v>123</v>
      </c>
      <c r="B12" s="5" t="s">
        <v>124</v>
      </c>
      <c r="C12" s="5" t="s">
        <v>125</v>
      </c>
      <c r="D12" s="5" t="s">
        <v>116</v>
      </c>
      <c r="E12" s="11">
        <v>45987</v>
      </c>
      <c r="F12" s="5">
        <v>35</v>
      </c>
    </row>
    <row r="13" spans="1:6" x14ac:dyDescent="0.3">
      <c r="A13" s="5" t="s">
        <v>126</v>
      </c>
      <c r="B13" s="12"/>
      <c r="C13" s="12"/>
      <c r="D13" s="12"/>
      <c r="E13" s="12"/>
      <c r="F13" s="5">
        <v>270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N10" sqref="N10"/>
    </sheetView>
  </sheetViews>
  <sheetFormatPr defaultRowHeight="16.5" x14ac:dyDescent="0.3"/>
  <cols>
    <col min="5" max="5" width="10.375" bestFit="1" customWidth="1"/>
  </cols>
  <sheetData>
    <row r="1" spans="1:7" ht="20.25" x14ac:dyDescent="0.3">
      <c r="A1" s="34" t="s">
        <v>127</v>
      </c>
      <c r="B1" s="34"/>
      <c r="C1" s="34"/>
      <c r="D1" s="34"/>
      <c r="E1" s="34"/>
      <c r="F1" s="34"/>
      <c r="G1" s="34"/>
    </row>
    <row r="3" spans="1:7" x14ac:dyDescent="0.3">
      <c r="A3" s="5" t="s">
        <v>45</v>
      </c>
      <c r="B3" s="5" t="s">
        <v>128</v>
      </c>
      <c r="C3" s="5" t="s">
        <v>129</v>
      </c>
      <c r="D3" s="5" t="s">
        <v>130</v>
      </c>
      <c r="E3" s="5" t="s">
        <v>131</v>
      </c>
      <c r="F3" s="5" t="s">
        <v>132</v>
      </c>
      <c r="G3" s="5" t="s">
        <v>133</v>
      </c>
    </row>
    <row r="4" spans="1:7" x14ac:dyDescent="0.3">
      <c r="A4" s="5" t="s">
        <v>134</v>
      </c>
      <c r="B4" s="5">
        <v>90</v>
      </c>
      <c r="C4" s="5">
        <v>20</v>
      </c>
      <c r="D4" s="5">
        <v>90</v>
      </c>
      <c r="E4" s="5">
        <v>40</v>
      </c>
      <c r="F4" s="5">
        <v>70</v>
      </c>
      <c r="G4" s="5">
        <f t="shared" ref="G4:G15" si="0">SUM(B4:F4)</f>
        <v>310</v>
      </c>
    </row>
    <row r="5" spans="1:7" x14ac:dyDescent="0.3">
      <c r="A5" s="5" t="s">
        <v>135</v>
      </c>
      <c r="B5" s="5">
        <v>40</v>
      </c>
      <c r="C5" s="5">
        <v>100</v>
      </c>
      <c r="D5" s="5">
        <v>60</v>
      </c>
      <c r="E5" s="5">
        <v>80</v>
      </c>
      <c r="F5" s="5">
        <v>20</v>
      </c>
      <c r="G5" s="5">
        <f t="shared" si="0"/>
        <v>300</v>
      </c>
    </row>
    <row r="6" spans="1:7" x14ac:dyDescent="0.3">
      <c r="A6" s="5" t="s">
        <v>136</v>
      </c>
      <c r="B6" s="5">
        <v>100</v>
      </c>
      <c r="C6" s="5">
        <v>50</v>
      </c>
      <c r="D6" s="5">
        <v>20</v>
      </c>
      <c r="E6" s="5">
        <v>90</v>
      </c>
      <c r="F6" s="5">
        <v>50</v>
      </c>
      <c r="G6" s="5">
        <f t="shared" si="0"/>
        <v>310</v>
      </c>
    </row>
    <row r="7" spans="1:7" x14ac:dyDescent="0.3">
      <c r="A7" s="5" t="s">
        <v>137</v>
      </c>
      <c r="B7" s="5">
        <v>80</v>
      </c>
      <c r="C7" s="5">
        <v>10</v>
      </c>
      <c r="D7" s="5">
        <v>100</v>
      </c>
      <c r="E7" s="5">
        <v>50</v>
      </c>
      <c r="F7" s="5">
        <v>40</v>
      </c>
      <c r="G7" s="5">
        <f t="shared" si="0"/>
        <v>280</v>
      </c>
    </row>
    <row r="8" spans="1:7" x14ac:dyDescent="0.3">
      <c r="A8" s="5" t="s">
        <v>138</v>
      </c>
      <c r="B8" s="5">
        <v>10</v>
      </c>
      <c r="C8" s="5">
        <v>90</v>
      </c>
      <c r="D8" s="5">
        <v>40</v>
      </c>
      <c r="E8" s="5">
        <v>10</v>
      </c>
      <c r="F8" s="5">
        <v>80</v>
      </c>
      <c r="G8" s="5">
        <f t="shared" si="0"/>
        <v>230</v>
      </c>
    </row>
    <row r="9" spans="1:7" x14ac:dyDescent="0.3">
      <c r="A9" s="5" t="s">
        <v>139</v>
      </c>
      <c r="B9" s="5">
        <v>60</v>
      </c>
      <c r="C9" s="5">
        <v>30</v>
      </c>
      <c r="D9" s="5">
        <v>80</v>
      </c>
      <c r="E9" s="5">
        <v>60</v>
      </c>
      <c r="F9" s="5">
        <v>100</v>
      </c>
      <c r="G9" s="5">
        <f t="shared" si="0"/>
        <v>330</v>
      </c>
    </row>
    <row r="10" spans="1:7" x14ac:dyDescent="0.3">
      <c r="A10" s="5" t="s">
        <v>140</v>
      </c>
      <c r="B10" s="5">
        <v>50</v>
      </c>
      <c r="C10" s="5">
        <v>80</v>
      </c>
      <c r="D10" s="5">
        <v>30</v>
      </c>
      <c r="E10" s="5">
        <v>20</v>
      </c>
      <c r="F10" s="5">
        <v>10</v>
      </c>
      <c r="G10" s="5">
        <f t="shared" si="0"/>
        <v>190</v>
      </c>
    </row>
    <row r="11" spans="1:7" x14ac:dyDescent="0.3">
      <c r="A11" s="5" t="s">
        <v>141</v>
      </c>
      <c r="B11" s="5">
        <v>10</v>
      </c>
      <c r="C11" s="5">
        <v>10</v>
      </c>
      <c r="D11" s="5">
        <v>10</v>
      </c>
      <c r="E11" s="5">
        <v>100</v>
      </c>
      <c r="F11" s="5">
        <v>30</v>
      </c>
      <c r="G11" s="5">
        <f t="shared" si="0"/>
        <v>160</v>
      </c>
    </row>
    <row r="12" spans="1:7" x14ac:dyDescent="0.3">
      <c r="A12" s="5" t="s">
        <v>142</v>
      </c>
      <c r="B12" s="5">
        <v>70</v>
      </c>
      <c r="C12" s="5">
        <v>40</v>
      </c>
      <c r="D12" s="5">
        <v>70</v>
      </c>
      <c r="E12" s="5">
        <v>30</v>
      </c>
      <c r="F12" s="5">
        <v>10</v>
      </c>
      <c r="G12" s="5">
        <f t="shared" si="0"/>
        <v>220</v>
      </c>
    </row>
    <row r="13" spans="1:7" x14ac:dyDescent="0.3">
      <c r="A13" s="5" t="s">
        <v>143</v>
      </c>
      <c r="B13" s="5">
        <v>10</v>
      </c>
      <c r="C13" s="5">
        <v>70</v>
      </c>
      <c r="D13" s="5">
        <v>10</v>
      </c>
      <c r="E13" s="5">
        <v>10</v>
      </c>
      <c r="F13" s="5">
        <v>90</v>
      </c>
      <c r="G13" s="5">
        <f t="shared" si="0"/>
        <v>190</v>
      </c>
    </row>
    <row r="14" spans="1:7" x14ac:dyDescent="0.3">
      <c r="A14" s="5" t="s">
        <v>144</v>
      </c>
      <c r="B14" s="5">
        <v>20</v>
      </c>
      <c r="C14" s="5">
        <v>10</v>
      </c>
      <c r="D14" s="5">
        <v>10</v>
      </c>
      <c r="E14" s="5">
        <v>10</v>
      </c>
      <c r="F14" s="5">
        <v>60</v>
      </c>
      <c r="G14" s="5">
        <f t="shared" si="0"/>
        <v>110</v>
      </c>
    </row>
    <row r="15" spans="1:7" x14ac:dyDescent="0.3">
      <c r="A15" s="5" t="s">
        <v>145</v>
      </c>
      <c r="B15" s="5">
        <v>30</v>
      </c>
      <c r="C15" s="5">
        <v>60</v>
      </c>
      <c r="D15" s="5">
        <v>50</v>
      </c>
      <c r="E15" s="5">
        <v>70</v>
      </c>
      <c r="F15" s="5">
        <v>10</v>
      </c>
      <c r="G15" s="5">
        <f t="shared" si="0"/>
        <v>220</v>
      </c>
    </row>
  </sheetData>
  <mergeCells count="1">
    <mergeCell ref="A1:G1"/>
  </mergeCells>
  <phoneticPr fontId="1" type="noConversion"/>
  <conditionalFormatting sqref="A3:G15">
    <cfRule type="expression" dxfId="0" priority="1">
      <formula>AND($E4:$E15&gt;=60,$G4:$G15&gt;=300)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I38"/>
  <sheetViews>
    <sheetView tabSelected="1" workbookViewId="0">
      <selection activeCell="I25" sqref="I25"/>
    </sheetView>
  </sheetViews>
  <sheetFormatPr defaultRowHeight="16.5" x14ac:dyDescent="0.3"/>
  <cols>
    <col min="3" max="3" width="14.25" bestFit="1" customWidth="1"/>
  </cols>
  <sheetData>
    <row r="1" spans="1:9" x14ac:dyDescent="0.3">
      <c r="A1" s="2" t="s">
        <v>4</v>
      </c>
      <c r="B1" s="4" t="s">
        <v>5</v>
      </c>
      <c r="F1" s="3" t="s">
        <v>6</v>
      </c>
      <c r="G1" s="4" t="s">
        <v>7</v>
      </c>
    </row>
    <row r="2" spans="1:9" x14ac:dyDescent="0.3">
      <c r="A2" s="5" t="s">
        <v>8</v>
      </c>
      <c r="B2" s="5" t="s">
        <v>0</v>
      </c>
      <c r="C2" s="5" t="s">
        <v>9</v>
      </c>
      <c r="D2" s="6" t="s">
        <v>1</v>
      </c>
      <c r="F2" s="5" t="s">
        <v>10</v>
      </c>
      <c r="G2" s="5" t="s">
        <v>11</v>
      </c>
      <c r="H2" s="5" t="s">
        <v>12</v>
      </c>
      <c r="I2" s="6" t="s">
        <v>13</v>
      </c>
    </row>
    <row r="3" spans="1:9" x14ac:dyDescent="0.3">
      <c r="A3" s="5" t="s">
        <v>14</v>
      </c>
      <c r="B3" s="5" t="s">
        <v>3</v>
      </c>
      <c r="C3" s="5" t="s">
        <v>15</v>
      </c>
      <c r="D3" s="5">
        <f ca="1">YEAR(TODAY())-LEFT(C3,2)-1900</f>
        <v>48</v>
      </c>
      <c r="F3" s="5" t="s">
        <v>16</v>
      </c>
      <c r="G3" s="5" t="s">
        <v>17</v>
      </c>
      <c r="H3" s="7">
        <v>9800</v>
      </c>
      <c r="I3" s="28">
        <f>TRUNC(SUMIF(G3:G12,G3,H3:H12)/SUM(H3:H12)*100,0)</f>
        <v>30</v>
      </c>
    </row>
    <row r="4" spans="1:9" x14ac:dyDescent="0.3">
      <c r="A4" s="5" t="s">
        <v>18</v>
      </c>
      <c r="B4" s="5" t="s">
        <v>3</v>
      </c>
      <c r="C4" s="5" t="s">
        <v>19</v>
      </c>
      <c r="D4" s="5">
        <f t="shared" ref="D4:D12" ca="1" si="0">YEAR(TODAY())-LEFT(C4,2)-1900</f>
        <v>39</v>
      </c>
      <c r="F4" s="5" t="s">
        <v>16</v>
      </c>
      <c r="G4" s="5" t="s">
        <v>20</v>
      </c>
      <c r="H4" s="7">
        <v>6500</v>
      </c>
    </row>
    <row r="5" spans="1:9" x14ac:dyDescent="0.3">
      <c r="A5" s="5" t="s">
        <v>21</v>
      </c>
      <c r="B5" s="5" t="s">
        <v>2</v>
      </c>
      <c r="C5" s="5" t="s">
        <v>22</v>
      </c>
      <c r="D5" s="5">
        <f t="shared" ca="1" si="0"/>
        <v>45</v>
      </c>
      <c r="F5" s="5" t="s">
        <v>23</v>
      </c>
      <c r="G5" s="5" t="s">
        <v>24</v>
      </c>
      <c r="H5" s="7">
        <v>8100</v>
      </c>
    </row>
    <row r="6" spans="1:9" x14ac:dyDescent="0.3">
      <c r="A6" s="5" t="s">
        <v>25</v>
      </c>
      <c r="B6" s="5" t="s">
        <v>3</v>
      </c>
      <c r="C6" s="5" t="s">
        <v>26</v>
      </c>
      <c r="D6" s="5">
        <f t="shared" ca="1" si="0"/>
        <v>50</v>
      </c>
      <c r="F6" s="5" t="s">
        <v>27</v>
      </c>
      <c r="G6" s="5" t="s">
        <v>17</v>
      </c>
      <c r="H6" s="7">
        <v>5900</v>
      </c>
    </row>
    <row r="7" spans="1:9" x14ac:dyDescent="0.3">
      <c r="A7" s="5" t="s">
        <v>28</v>
      </c>
      <c r="B7" s="5" t="s">
        <v>2</v>
      </c>
      <c r="C7" s="5" t="s">
        <v>29</v>
      </c>
      <c r="D7" s="5">
        <f t="shared" ca="1" si="0"/>
        <v>31</v>
      </c>
      <c r="F7" s="5" t="s">
        <v>16</v>
      </c>
      <c r="G7" s="5" t="s">
        <v>30</v>
      </c>
      <c r="H7" s="7">
        <v>5600</v>
      </c>
    </row>
    <row r="8" spans="1:9" x14ac:dyDescent="0.3">
      <c r="A8" s="5" t="s">
        <v>31</v>
      </c>
      <c r="B8" s="5" t="s">
        <v>3</v>
      </c>
      <c r="C8" s="5" t="s">
        <v>32</v>
      </c>
      <c r="D8" s="5">
        <f t="shared" ca="1" si="0"/>
        <v>37</v>
      </c>
      <c r="F8" s="5" t="s">
        <v>33</v>
      </c>
      <c r="G8" s="5" t="s">
        <v>20</v>
      </c>
      <c r="H8" s="7">
        <v>7000</v>
      </c>
    </row>
    <row r="9" spans="1:9" x14ac:dyDescent="0.3">
      <c r="A9" s="5" t="s">
        <v>34</v>
      </c>
      <c r="B9" s="5" t="s">
        <v>2</v>
      </c>
      <c r="C9" s="5" t="s">
        <v>35</v>
      </c>
      <c r="D9" s="5">
        <f t="shared" ca="1" si="0"/>
        <v>40</v>
      </c>
      <c r="F9" s="5" t="s">
        <v>27</v>
      </c>
      <c r="G9" s="5" t="s">
        <v>24</v>
      </c>
      <c r="H9" s="7">
        <v>9000</v>
      </c>
    </row>
    <row r="10" spans="1:9" x14ac:dyDescent="0.3">
      <c r="A10" s="5" t="s">
        <v>36</v>
      </c>
      <c r="B10" s="5" t="s">
        <v>3</v>
      </c>
      <c r="C10" s="5" t="s">
        <v>37</v>
      </c>
      <c r="D10" s="5">
        <f t="shared" ca="1" si="0"/>
        <v>33</v>
      </c>
      <c r="F10" s="5" t="s">
        <v>23</v>
      </c>
      <c r="G10" s="5" t="s">
        <v>17</v>
      </c>
      <c r="H10" s="7">
        <v>6750</v>
      </c>
    </row>
    <row r="11" spans="1:9" x14ac:dyDescent="0.3">
      <c r="A11" s="5" t="s">
        <v>38</v>
      </c>
      <c r="B11" s="5" t="s">
        <v>2</v>
      </c>
      <c r="C11" s="5" t="s">
        <v>39</v>
      </c>
      <c r="D11" s="5">
        <f t="shared" ca="1" si="0"/>
        <v>38</v>
      </c>
      <c r="F11" s="5" t="s">
        <v>23</v>
      </c>
      <c r="G11" s="5" t="s">
        <v>20</v>
      </c>
      <c r="H11" s="7">
        <v>8000</v>
      </c>
    </row>
    <row r="12" spans="1:9" x14ac:dyDescent="0.3">
      <c r="A12" s="5" t="s">
        <v>40</v>
      </c>
      <c r="B12" s="5" t="s">
        <v>3</v>
      </c>
      <c r="C12" s="5" t="s">
        <v>41</v>
      </c>
      <c r="D12" s="5">
        <f t="shared" ca="1" si="0"/>
        <v>34</v>
      </c>
      <c r="F12" s="5" t="s">
        <v>33</v>
      </c>
      <c r="G12" s="5" t="s">
        <v>30</v>
      </c>
      <c r="H12" s="7">
        <v>6200</v>
      </c>
    </row>
    <row r="14" spans="1:9" x14ac:dyDescent="0.3">
      <c r="A14" s="3" t="s">
        <v>42</v>
      </c>
      <c r="B14" s="4" t="s">
        <v>213</v>
      </c>
      <c r="F14" s="3" t="s">
        <v>43</v>
      </c>
      <c r="G14" s="4" t="s">
        <v>44</v>
      </c>
    </row>
    <row r="15" spans="1:9" x14ac:dyDescent="0.3">
      <c r="A15" s="5" t="s">
        <v>214</v>
      </c>
      <c r="B15" s="5" t="s">
        <v>226</v>
      </c>
      <c r="C15" s="5" t="s">
        <v>225</v>
      </c>
      <c r="D15" s="6" t="s">
        <v>230</v>
      </c>
      <c r="F15" s="5" t="s">
        <v>8</v>
      </c>
      <c r="G15" s="5" t="s">
        <v>46</v>
      </c>
      <c r="H15" s="5" t="s">
        <v>47</v>
      </c>
      <c r="I15" s="5" t="s">
        <v>48</v>
      </c>
    </row>
    <row r="16" spans="1:9" x14ac:dyDescent="0.3">
      <c r="A16" s="5" t="s">
        <v>215</v>
      </c>
      <c r="B16" s="5" t="s">
        <v>227</v>
      </c>
      <c r="C16" s="8">
        <v>45934</v>
      </c>
      <c r="D16" s="5" t="str">
        <f>IF(MOD(DAY(C16),5)=0,"수도권","지방")</f>
        <v>지방</v>
      </c>
      <c r="F16" s="5" t="s">
        <v>49</v>
      </c>
      <c r="G16" s="5" t="s">
        <v>50</v>
      </c>
      <c r="H16" s="5">
        <v>78</v>
      </c>
      <c r="I16" s="5">
        <v>67</v>
      </c>
    </row>
    <row r="17" spans="1:9" x14ac:dyDescent="0.3">
      <c r="A17" s="5" t="s">
        <v>216</v>
      </c>
      <c r="B17" s="5" t="s">
        <v>228</v>
      </c>
      <c r="C17" s="8">
        <v>45934</v>
      </c>
      <c r="D17" s="5" t="str">
        <f t="shared" ref="D17:D25" si="1">IF(MOD(DAY(C17),5)=0,"수도권","지방")</f>
        <v>지방</v>
      </c>
      <c r="F17" s="5" t="s">
        <v>51</v>
      </c>
      <c r="G17" s="5" t="s">
        <v>50</v>
      </c>
      <c r="H17" s="5">
        <v>81</v>
      </c>
      <c r="I17" s="5">
        <v>81</v>
      </c>
    </row>
    <row r="18" spans="1:9" x14ac:dyDescent="0.3">
      <c r="A18" s="5" t="s">
        <v>217</v>
      </c>
      <c r="B18" s="5" t="s">
        <v>229</v>
      </c>
      <c r="C18" s="8">
        <v>45935</v>
      </c>
      <c r="D18" s="5" t="str">
        <f t="shared" si="1"/>
        <v>수도권</v>
      </c>
      <c r="F18" s="5" t="s">
        <v>52</v>
      </c>
      <c r="G18" s="5" t="s">
        <v>50</v>
      </c>
      <c r="H18" s="5">
        <v>91</v>
      </c>
      <c r="I18" s="5">
        <v>94</v>
      </c>
    </row>
    <row r="19" spans="1:9" x14ac:dyDescent="0.3">
      <c r="A19" s="5" t="s">
        <v>218</v>
      </c>
      <c r="B19" s="5" t="s">
        <v>227</v>
      </c>
      <c r="C19" s="8">
        <v>45935</v>
      </c>
      <c r="D19" s="5" t="str">
        <f t="shared" si="1"/>
        <v>수도권</v>
      </c>
      <c r="F19" s="5" t="s">
        <v>53</v>
      </c>
      <c r="G19" s="5" t="s">
        <v>54</v>
      </c>
      <c r="H19" s="5">
        <v>63</v>
      </c>
      <c r="I19" s="5">
        <v>68</v>
      </c>
    </row>
    <row r="20" spans="1:9" x14ac:dyDescent="0.3">
      <c r="A20" s="5" t="s">
        <v>219</v>
      </c>
      <c r="B20" s="5" t="s">
        <v>229</v>
      </c>
      <c r="C20" s="8">
        <v>45935</v>
      </c>
      <c r="D20" s="5" t="str">
        <f t="shared" si="1"/>
        <v>수도권</v>
      </c>
      <c r="F20" s="5" t="s">
        <v>55</v>
      </c>
      <c r="G20" s="5" t="s">
        <v>54</v>
      </c>
      <c r="H20" s="5">
        <v>92</v>
      </c>
      <c r="I20" s="5">
        <v>92</v>
      </c>
    </row>
    <row r="21" spans="1:9" x14ac:dyDescent="0.3">
      <c r="A21" s="5" t="s">
        <v>220</v>
      </c>
      <c r="B21" s="5" t="s">
        <v>228</v>
      </c>
      <c r="C21" s="8">
        <v>45939</v>
      </c>
      <c r="D21" s="5" t="str">
        <f t="shared" si="1"/>
        <v>지방</v>
      </c>
      <c r="F21" s="5" t="s">
        <v>56</v>
      </c>
      <c r="G21" s="5" t="s">
        <v>54</v>
      </c>
      <c r="H21" s="5">
        <v>88</v>
      </c>
      <c r="I21" s="5">
        <v>58</v>
      </c>
    </row>
    <row r="22" spans="1:9" x14ac:dyDescent="0.3">
      <c r="A22" s="5" t="s">
        <v>221</v>
      </c>
      <c r="B22" s="5" t="s">
        <v>228</v>
      </c>
      <c r="C22" s="8">
        <v>45939</v>
      </c>
      <c r="D22" s="5" t="str">
        <f t="shared" si="1"/>
        <v>지방</v>
      </c>
      <c r="F22" s="5" t="s">
        <v>57</v>
      </c>
      <c r="G22" s="5" t="s">
        <v>58</v>
      </c>
      <c r="H22" s="5">
        <v>83</v>
      </c>
      <c r="I22" s="5">
        <v>88</v>
      </c>
    </row>
    <row r="23" spans="1:9" x14ac:dyDescent="0.3">
      <c r="A23" s="5" t="s">
        <v>222</v>
      </c>
      <c r="B23" s="5" t="s">
        <v>229</v>
      </c>
      <c r="C23" s="8">
        <v>45940</v>
      </c>
      <c r="D23" s="5" t="str">
        <f t="shared" si="1"/>
        <v>수도권</v>
      </c>
      <c r="F23" s="5" t="s">
        <v>59</v>
      </c>
      <c r="G23" s="5" t="s">
        <v>58</v>
      </c>
      <c r="H23" s="5">
        <v>68</v>
      </c>
      <c r="I23" s="5">
        <v>76</v>
      </c>
    </row>
    <row r="24" spans="1:9" x14ac:dyDescent="0.3">
      <c r="A24" s="5" t="s">
        <v>223</v>
      </c>
      <c r="B24" s="5" t="s">
        <v>227</v>
      </c>
      <c r="C24" s="8">
        <v>45941</v>
      </c>
      <c r="D24" s="5" t="str">
        <f t="shared" si="1"/>
        <v>지방</v>
      </c>
      <c r="F24" s="5" t="s">
        <v>60</v>
      </c>
      <c r="G24" s="5" t="s">
        <v>58</v>
      </c>
      <c r="H24" s="5">
        <v>77</v>
      </c>
      <c r="I24" s="5">
        <v>69</v>
      </c>
    </row>
    <row r="25" spans="1:9" x14ac:dyDescent="0.3">
      <c r="A25" s="5" t="s">
        <v>224</v>
      </c>
      <c r="B25" s="5" t="s">
        <v>227</v>
      </c>
      <c r="C25" s="8">
        <v>45941</v>
      </c>
      <c r="D25" s="5" t="str">
        <f t="shared" si="1"/>
        <v>지방</v>
      </c>
      <c r="F25" s="29" t="s">
        <v>61</v>
      </c>
      <c r="G25" s="30"/>
      <c r="H25" s="31"/>
      <c r="I25" s="5" t="str">
        <f>LARGE(H16:H24,5)&amp;LARGE(I16:I24,5)</f>
        <v>8176</v>
      </c>
    </row>
    <row r="27" spans="1:9" x14ac:dyDescent="0.3">
      <c r="A27" s="3" t="s">
        <v>62</v>
      </c>
      <c r="B27" s="4" t="s">
        <v>63</v>
      </c>
    </row>
    <row r="28" spans="1:9" x14ac:dyDescent="0.3">
      <c r="A28" s="5" t="s">
        <v>64</v>
      </c>
      <c r="B28" s="5" t="s">
        <v>65</v>
      </c>
      <c r="C28" s="5" t="s">
        <v>66</v>
      </c>
      <c r="D28" s="6" t="s">
        <v>67</v>
      </c>
      <c r="F28" s="32" t="s">
        <v>68</v>
      </c>
      <c r="G28" s="32"/>
    </row>
    <row r="29" spans="1:9" x14ac:dyDescent="0.3">
      <c r="A29" s="5" t="s">
        <v>69</v>
      </c>
      <c r="B29" s="5" t="s">
        <v>70</v>
      </c>
      <c r="C29" s="8">
        <v>45934</v>
      </c>
      <c r="D29" s="5" t="str">
        <f>VLOOKUP(WEEKDAY(C29,2),$F$30:$G$36,2,0)</f>
        <v>토요일</v>
      </c>
      <c r="F29" s="5" t="s">
        <v>72</v>
      </c>
      <c r="G29" s="5" t="s">
        <v>73</v>
      </c>
    </row>
    <row r="30" spans="1:9" x14ac:dyDescent="0.3">
      <c r="A30" s="5" t="s">
        <v>74</v>
      </c>
      <c r="B30" s="5" t="s">
        <v>75</v>
      </c>
      <c r="C30" s="8">
        <v>45935</v>
      </c>
      <c r="D30" s="5" t="str">
        <f t="shared" ref="D30:D38" si="2">VLOOKUP(WEEKDAY(C30,2),$F$30:$G$36,2,0)</f>
        <v>일요일</v>
      </c>
      <c r="F30" s="5">
        <v>1</v>
      </c>
      <c r="G30" s="5" t="s">
        <v>77</v>
      </c>
    </row>
    <row r="31" spans="1:9" x14ac:dyDescent="0.3">
      <c r="A31" s="5" t="s">
        <v>78</v>
      </c>
      <c r="B31" s="5" t="s">
        <v>79</v>
      </c>
      <c r="C31" s="8">
        <v>45936</v>
      </c>
      <c r="D31" s="5" t="str">
        <f t="shared" si="2"/>
        <v>월요일</v>
      </c>
      <c r="F31" s="5">
        <v>2</v>
      </c>
      <c r="G31" s="5" t="s">
        <v>71</v>
      </c>
    </row>
    <row r="32" spans="1:9" x14ac:dyDescent="0.3">
      <c r="A32" s="5" t="s">
        <v>81</v>
      </c>
      <c r="B32" s="5" t="s">
        <v>70</v>
      </c>
      <c r="C32" s="8">
        <v>45942</v>
      </c>
      <c r="D32" s="5" t="str">
        <f t="shared" si="2"/>
        <v>일요일</v>
      </c>
      <c r="F32" s="5">
        <v>3</v>
      </c>
      <c r="G32" s="5" t="s">
        <v>76</v>
      </c>
    </row>
    <row r="33" spans="1:7" x14ac:dyDescent="0.3">
      <c r="A33" s="5" t="s">
        <v>82</v>
      </c>
      <c r="B33" s="5" t="s">
        <v>70</v>
      </c>
      <c r="C33" s="8">
        <v>45943</v>
      </c>
      <c r="D33" s="5" t="str">
        <f t="shared" si="2"/>
        <v>월요일</v>
      </c>
      <c r="F33" s="5">
        <v>4</v>
      </c>
      <c r="G33" s="5" t="s">
        <v>80</v>
      </c>
    </row>
    <row r="34" spans="1:7" x14ac:dyDescent="0.3">
      <c r="A34" s="5" t="s">
        <v>83</v>
      </c>
      <c r="B34" s="5" t="s">
        <v>79</v>
      </c>
      <c r="C34" s="8">
        <v>45947</v>
      </c>
      <c r="D34" s="5" t="str">
        <f t="shared" si="2"/>
        <v>금요일</v>
      </c>
      <c r="F34" s="5">
        <v>5</v>
      </c>
      <c r="G34" s="5" t="s">
        <v>84</v>
      </c>
    </row>
    <row r="35" spans="1:7" x14ac:dyDescent="0.3">
      <c r="A35" s="5" t="s">
        <v>85</v>
      </c>
      <c r="B35" s="5" t="s">
        <v>75</v>
      </c>
      <c r="C35" s="8">
        <v>45948</v>
      </c>
      <c r="D35" s="5" t="str">
        <f t="shared" si="2"/>
        <v>토요일</v>
      </c>
      <c r="F35" s="5">
        <v>6</v>
      </c>
      <c r="G35" s="5" t="s">
        <v>86</v>
      </c>
    </row>
    <row r="36" spans="1:7" x14ac:dyDescent="0.3">
      <c r="A36" s="5" t="s">
        <v>87</v>
      </c>
      <c r="B36" s="5" t="s">
        <v>70</v>
      </c>
      <c r="C36" s="8">
        <v>45951</v>
      </c>
      <c r="D36" s="5" t="str">
        <f t="shared" si="2"/>
        <v>화요일</v>
      </c>
      <c r="F36" s="5">
        <v>7</v>
      </c>
      <c r="G36" s="5" t="s">
        <v>88</v>
      </c>
    </row>
    <row r="37" spans="1:7" x14ac:dyDescent="0.3">
      <c r="A37" s="5" t="s">
        <v>89</v>
      </c>
      <c r="B37" s="5" t="s">
        <v>79</v>
      </c>
      <c r="C37" s="8">
        <v>45955</v>
      </c>
      <c r="D37" s="5" t="str">
        <f t="shared" si="2"/>
        <v>토요일</v>
      </c>
    </row>
    <row r="38" spans="1:7" x14ac:dyDescent="0.3">
      <c r="A38" s="5" t="s">
        <v>90</v>
      </c>
      <c r="B38" s="5" t="s">
        <v>75</v>
      </c>
      <c r="C38" s="8">
        <v>45957</v>
      </c>
      <c r="D38" s="5" t="str">
        <f t="shared" si="2"/>
        <v>월요일</v>
      </c>
    </row>
  </sheetData>
  <mergeCells count="2">
    <mergeCell ref="F25:H25"/>
    <mergeCell ref="F28:G2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F5DBE-F830-4D08-A024-E81472AF69A9}">
  <sheetPr>
    <outlinePr summaryBelow="0"/>
  </sheetPr>
  <dimension ref="B1:F11"/>
  <sheetViews>
    <sheetView showGridLines="0" workbookViewId="0"/>
  </sheetViews>
  <sheetFormatPr defaultRowHeight="16.5" outlineLevelRow="1" outlineLevelCol="1" x14ac:dyDescent="0.3"/>
  <cols>
    <col min="3" max="3" width="13" bestFit="1" customWidth="1"/>
    <col min="4" max="6" width="13" bestFit="1" customWidth="1" outlineLevel="1"/>
  </cols>
  <sheetData>
    <row r="1" spans="2:6" ht="17.25" thickBot="1" x14ac:dyDescent="0.35"/>
    <row r="2" spans="2:6" x14ac:dyDescent="0.3">
      <c r="B2" s="16" t="s">
        <v>261</v>
      </c>
      <c r="C2" s="17"/>
      <c r="D2" s="23"/>
      <c r="E2" s="23"/>
      <c r="F2" s="23"/>
    </row>
    <row r="3" spans="2:6" collapsed="1" x14ac:dyDescent="0.3">
      <c r="B3" s="15"/>
      <c r="C3" s="15"/>
      <c r="D3" s="24" t="s">
        <v>263</v>
      </c>
      <c r="E3" s="24" t="s">
        <v>268</v>
      </c>
      <c r="F3" s="24" t="s">
        <v>260</v>
      </c>
    </row>
    <row r="4" spans="2:6" ht="67.5" hidden="1" outlineLevel="1" x14ac:dyDescent="0.3">
      <c r="B4" s="19"/>
      <c r="C4" s="19"/>
      <c r="E4" s="26" t="s">
        <v>269</v>
      </c>
      <c r="F4" s="26" t="s">
        <v>259</v>
      </c>
    </row>
    <row r="5" spans="2:6" x14ac:dyDescent="0.3">
      <c r="B5" s="20" t="s">
        <v>262</v>
      </c>
      <c r="C5" s="21"/>
      <c r="D5" s="18"/>
      <c r="E5" s="18"/>
      <c r="F5" s="18"/>
    </row>
    <row r="6" spans="2:6" outlineLevel="1" x14ac:dyDescent="0.3">
      <c r="B6" s="19"/>
      <c r="C6" s="19" t="s">
        <v>257</v>
      </c>
      <c r="D6" s="13">
        <v>1150</v>
      </c>
      <c r="E6" s="25">
        <v>1250</v>
      </c>
      <c r="F6" s="25">
        <v>1050</v>
      </c>
    </row>
    <row r="7" spans="2:6" x14ac:dyDescent="0.3">
      <c r="B7" s="20" t="s">
        <v>264</v>
      </c>
      <c r="C7" s="21"/>
      <c r="D7" s="18"/>
      <c r="E7" s="18"/>
      <c r="F7" s="18"/>
    </row>
    <row r="8" spans="2:6" ht="17.25" outlineLevel="1" thickBot="1" x14ac:dyDescent="0.35">
      <c r="B8" s="22"/>
      <c r="C8" s="22" t="s">
        <v>258</v>
      </c>
      <c r="D8" s="14">
        <v>554753100</v>
      </c>
      <c r="E8" s="14">
        <v>600009900</v>
      </c>
      <c r="F8" s="14">
        <v>507330400</v>
      </c>
    </row>
    <row r="9" spans="2:6" x14ac:dyDescent="0.3">
      <c r="B9" t="s">
        <v>265</v>
      </c>
    </row>
    <row r="10" spans="2:6" x14ac:dyDescent="0.3">
      <c r="B10" t="s">
        <v>266</v>
      </c>
    </row>
    <row r="11" spans="2:6" x14ac:dyDescent="0.3">
      <c r="B11" t="s">
        <v>267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18"/>
  <sheetViews>
    <sheetView workbookViewId="0">
      <selection activeCell="K13" sqref="K13"/>
    </sheetView>
  </sheetViews>
  <sheetFormatPr defaultRowHeight="16.5" x14ac:dyDescent="0.3"/>
  <cols>
    <col min="1" max="1" width="10.375" bestFit="1" customWidth="1"/>
    <col min="2" max="2" width="13.625" bestFit="1" customWidth="1"/>
    <col min="3" max="3" width="8.625" customWidth="1"/>
    <col min="4" max="5" width="11.625" bestFit="1" customWidth="1"/>
    <col min="7" max="7" width="12.625" bestFit="1" customWidth="1"/>
  </cols>
  <sheetData>
    <row r="1" spans="1:7" ht="20.25" x14ac:dyDescent="0.3">
      <c r="A1" s="34" t="s">
        <v>146</v>
      </c>
      <c r="B1" s="34"/>
      <c r="C1" s="34"/>
      <c r="D1" s="34"/>
      <c r="E1" s="34"/>
      <c r="F1" s="34"/>
      <c r="G1" s="34"/>
    </row>
    <row r="3" spans="1:7" x14ac:dyDescent="0.3">
      <c r="A3" s="5" t="s">
        <v>147</v>
      </c>
      <c r="B3" s="5" t="s">
        <v>148</v>
      </c>
      <c r="C3" s="5" t="s">
        <v>149</v>
      </c>
      <c r="D3" s="5" t="s">
        <v>150</v>
      </c>
      <c r="E3" s="5" t="s">
        <v>151</v>
      </c>
      <c r="F3" s="5" t="s">
        <v>152</v>
      </c>
      <c r="G3" s="5" t="s">
        <v>153</v>
      </c>
    </row>
    <row r="4" spans="1:7" x14ac:dyDescent="0.3">
      <c r="A4" s="5" t="s">
        <v>154</v>
      </c>
      <c r="B4" s="5">
        <v>1.8</v>
      </c>
      <c r="C4" s="7">
        <v>15000</v>
      </c>
      <c r="D4" s="7">
        <f t="shared" ref="D4:D15" si="0">ROUND(B4*$G$18+(B4*$G$18*25%),-2)</f>
        <v>2600</v>
      </c>
      <c r="E4" s="7">
        <f t="shared" ref="E4:E15" si="1">ROUND(D4+D4*30%,-2)</f>
        <v>3400</v>
      </c>
      <c r="F4" s="7">
        <v>11352</v>
      </c>
      <c r="G4" s="7">
        <f t="shared" ref="G4:G15" si="2">E4*F4</f>
        <v>38596800</v>
      </c>
    </row>
    <row r="5" spans="1:7" x14ac:dyDescent="0.3">
      <c r="A5" s="5" t="s">
        <v>155</v>
      </c>
      <c r="B5" s="5">
        <v>2.4</v>
      </c>
      <c r="C5" s="7">
        <v>12000</v>
      </c>
      <c r="D5" s="7">
        <f t="shared" si="0"/>
        <v>3500</v>
      </c>
      <c r="E5" s="7">
        <f t="shared" si="1"/>
        <v>4600</v>
      </c>
      <c r="F5" s="7">
        <v>10248</v>
      </c>
      <c r="G5" s="7">
        <f t="shared" si="2"/>
        <v>47140800</v>
      </c>
    </row>
    <row r="6" spans="1:7" x14ac:dyDescent="0.3">
      <c r="A6" s="5" t="s">
        <v>156</v>
      </c>
      <c r="B6" s="5">
        <v>3.5</v>
      </c>
      <c r="C6" s="7">
        <v>10000</v>
      </c>
      <c r="D6" s="7">
        <f t="shared" si="0"/>
        <v>5000</v>
      </c>
      <c r="E6" s="7">
        <f t="shared" si="1"/>
        <v>6500</v>
      </c>
      <c r="F6" s="7">
        <v>9348</v>
      </c>
      <c r="G6" s="7">
        <f t="shared" si="2"/>
        <v>60762000</v>
      </c>
    </row>
    <row r="7" spans="1:7" x14ac:dyDescent="0.3">
      <c r="A7" s="5" t="s">
        <v>157</v>
      </c>
      <c r="B7" s="5">
        <v>1.7</v>
      </c>
      <c r="C7" s="7">
        <v>13500</v>
      </c>
      <c r="D7" s="7">
        <f t="shared" si="0"/>
        <v>2400</v>
      </c>
      <c r="E7" s="7">
        <f t="shared" si="1"/>
        <v>3100</v>
      </c>
      <c r="F7" s="7">
        <v>12354</v>
      </c>
      <c r="G7" s="7">
        <f t="shared" si="2"/>
        <v>38297400</v>
      </c>
    </row>
    <row r="8" spans="1:7" x14ac:dyDescent="0.3">
      <c r="A8" s="5" t="s">
        <v>158</v>
      </c>
      <c r="B8" s="5">
        <v>2.5</v>
      </c>
      <c r="C8" s="7">
        <v>12000</v>
      </c>
      <c r="D8" s="7">
        <f t="shared" si="0"/>
        <v>3600</v>
      </c>
      <c r="E8" s="7">
        <f t="shared" si="1"/>
        <v>4700</v>
      </c>
      <c r="F8" s="7">
        <v>9758</v>
      </c>
      <c r="G8" s="7">
        <f t="shared" si="2"/>
        <v>45862600</v>
      </c>
    </row>
    <row r="9" spans="1:7" x14ac:dyDescent="0.3">
      <c r="A9" s="5" t="s">
        <v>159</v>
      </c>
      <c r="B9" s="5">
        <v>2.9</v>
      </c>
      <c r="C9" s="7">
        <v>11000</v>
      </c>
      <c r="D9" s="7">
        <f t="shared" si="0"/>
        <v>4200</v>
      </c>
      <c r="E9" s="7">
        <f t="shared" si="1"/>
        <v>5500</v>
      </c>
      <c r="F9" s="7">
        <v>8465</v>
      </c>
      <c r="G9" s="7">
        <f t="shared" si="2"/>
        <v>46557500</v>
      </c>
    </row>
    <row r="10" spans="1:7" x14ac:dyDescent="0.3">
      <c r="A10" s="5" t="s">
        <v>160</v>
      </c>
      <c r="B10" s="5">
        <v>2.4</v>
      </c>
      <c r="C10" s="7">
        <v>12000</v>
      </c>
      <c r="D10" s="7">
        <f t="shared" si="0"/>
        <v>3500</v>
      </c>
      <c r="E10" s="7">
        <f t="shared" si="1"/>
        <v>4600</v>
      </c>
      <c r="F10" s="7">
        <v>10674</v>
      </c>
      <c r="G10" s="7">
        <f t="shared" si="2"/>
        <v>49100400</v>
      </c>
    </row>
    <row r="11" spans="1:7" x14ac:dyDescent="0.3">
      <c r="A11" s="5" t="s">
        <v>161</v>
      </c>
      <c r="B11" s="5">
        <v>3.1</v>
      </c>
      <c r="C11" s="7">
        <v>10000</v>
      </c>
      <c r="D11" s="7">
        <f t="shared" si="0"/>
        <v>4500</v>
      </c>
      <c r="E11" s="7">
        <f t="shared" si="1"/>
        <v>5900</v>
      </c>
      <c r="F11" s="7">
        <v>8465</v>
      </c>
      <c r="G11" s="7">
        <f t="shared" si="2"/>
        <v>49943500</v>
      </c>
    </row>
    <row r="12" spans="1:7" x14ac:dyDescent="0.3">
      <c r="A12" s="5" t="s">
        <v>162</v>
      </c>
      <c r="B12" s="5">
        <v>3.4</v>
      </c>
      <c r="C12" s="7">
        <v>900</v>
      </c>
      <c r="D12" s="7">
        <f t="shared" si="0"/>
        <v>4900</v>
      </c>
      <c r="E12" s="7">
        <f t="shared" si="1"/>
        <v>6400</v>
      </c>
      <c r="F12" s="7">
        <v>866</v>
      </c>
      <c r="G12" s="7">
        <f t="shared" si="2"/>
        <v>5542400</v>
      </c>
    </row>
    <row r="13" spans="1:7" x14ac:dyDescent="0.3">
      <c r="A13" s="5" t="s">
        <v>163</v>
      </c>
      <c r="B13" s="5">
        <v>1.9</v>
      </c>
      <c r="C13" s="7">
        <v>18000</v>
      </c>
      <c r="D13" s="7">
        <f t="shared" si="0"/>
        <v>2700</v>
      </c>
      <c r="E13" s="7">
        <f t="shared" si="1"/>
        <v>3500</v>
      </c>
      <c r="F13" s="7">
        <v>16584</v>
      </c>
      <c r="G13" s="7">
        <f t="shared" si="2"/>
        <v>58044000</v>
      </c>
    </row>
    <row r="14" spans="1:7" x14ac:dyDescent="0.3">
      <c r="A14" s="5" t="s">
        <v>164</v>
      </c>
      <c r="B14" s="5">
        <v>2.4</v>
      </c>
      <c r="C14" s="7">
        <v>12000</v>
      </c>
      <c r="D14" s="7">
        <f t="shared" si="0"/>
        <v>3500</v>
      </c>
      <c r="E14" s="7">
        <f t="shared" si="1"/>
        <v>4600</v>
      </c>
      <c r="F14" s="7">
        <v>11235</v>
      </c>
      <c r="G14" s="7">
        <f t="shared" si="2"/>
        <v>51681000</v>
      </c>
    </row>
    <row r="15" spans="1:7" x14ac:dyDescent="0.3">
      <c r="A15" s="5" t="s">
        <v>165</v>
      </c>
      <c r="B15" s="5">
        <v>2.7</v>
      </c>
      <c r="C15" s="7">
        <v>13000</v>
      </c>
      <c r="D15" s="7">
        <f t="shared" si="0"/>
        <v>3900</v>
      </c>
      <c r="E15" s="7">
        <f t="shared" si="1"/>
        <v>5100</v>
      </c>
      <c r="F15" s="7">
        <v>12397</v>
      </c>
      <c r="G15" s="7">
        <f t="shared" si="2"/>
        <v>63224700</v>
      </c>
    </row>
    <row r="16" spans="1:7" x14ac:dyDescent="0.3">
      <c r="A16" s="35" t="s">
        <v>126</v>
      </c>
      <c r="B16" s="36"/>
      <c r="C16" s="36"/>
      <c r="D16" s="36"/>
      <c r="E16" s="36"/>
      <c r="F16" s="37"/>
      <c r="G16" s="7">
        <f>SUM(G4:G15)</f>
        <v>554753100</v>
      </c>
    </row>
    <row r="18" spans="6:7" x14ac:dyDescent="0.3">
      <c r="F18" s="5" t="s">
        <v>166</v>
      </c>
      <c r="G18" s="7">
        <v>1150</v>
      </c>
    </row>
  </sheetData>
  <scenarios current="0" sqref="G16">
    <scenario name="환율상승" locked="1" count="1" user="joson" comment="만든 사람 joson 날짜 2026-05-23_x000a_수정한 사람 joson 날짜 2026-05-23">
      <inputCells r="G18" val="1250" numFmtId="41"/>
    </scenario>
    <scenario name="환율하락" locked="1" count="1" user="joson" comment="만든 사람 joson 날짜 2026-05-23">
      <inputCells r="G18" val="1050" numFmtId="41"/>
    </scenario>
  </scenarios>
  <mergeCells count="2">
    <mergeCell ref="A1:G1"/>
    <mergeCell ref="A16:F16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9"/>
  <sheetViews>
    <sheetView workbookViewId="0">
      <selection activeCell="N10" sqref="N10"/>
    </sheetView>
  </sheetViews>
  <sheetFormatPr defaultRowHeight="16.5" x14ac:dyDescent="0.3"/>
  <cols>
    <col min="1" max="1" width="10.375" bestFit="1" customWidth="1"/>
    <col min="3" max="5" width="8.625" customWidth="1"/>
    <col min="6" max="6" width="10.625" bestFit="1" customWidth="1"/>
  </cols>
  <sheetData>
    <row r="1" spans="1:6" ht="20.25" x14ac:dyDescent="0.3">
      <c r="A1" s="34" t="s">
        <v>167</v>
      </c>
      <c r="B1" s="34"/>
      <c r="C1" s="34"/>
      <c r="D1" s="34"/>
      <c r="E1" s="34"/>
      <c r="F1" s="34"/>
    </row>
    <row r="3" spans="1:6" x14ac:dyDescent="0.3">
      <c r="A3" s="5" t="s">
        <v>11</v>
      </c>
      <c r="B3" s="5" t="s">
        <v>168</v>
      </c>
      <c r="C3" s="5" t="s">
        <v>169</v>
      </c>
      <c r="D3" s="5" t="s">
        <v>170</v>
      </c>
      <c r="E3" s="5" t="s">
        <v>152</v>
      </c>
      <c r="F3" s="5" t="s">
        <v>171</v>
      </c>
    </row>
    <row r="4" spans="1:6" x14ac:dyDescent="0.3">
      <c r="A4" s="5" t="s">
        <v>172</v>
      </c>
      <c r="B4" s="5" t="s">
        <v>173</v>
      </c>
      <c r="C4" s="7">
        <v>120</v>
      </c>
      <c r="D4" s="7">
        <v>35000</v>
      </c>
      <c r="E4" s="7">
        <v>123</v>
      </c>
      <c r="F4" s="7">
        <f t="shared" ref="F4:F9" si="0">D4*E4</f>
        <v>4305000</v>
      </c>
    </row>
    <row r="5" spans="1:6" x14ac:dyDescent="0.3">
      <c r="A5" s="5" t="s">
        <v>174</v>
      </c>
      <c r="B5" s="5" t="s">
        <v>173</v>
      </c>
      <c r="C5" s="7">
        <v>100</v>
      </c>
      <c r="D5" s="7">
        <v>20000</v>
      </c>
      <c r="E5" s="7">
        <v>153</v>
      </c>
      <c r="F5" s="7">
        <f t="shared" si="0"/>
        <v>3060000</v>
      </c>
    </row>
    <row r="6" spans="1:6" x14ac:dyDescent="0.3">
      <c r="A6" s="5" t="s">
        <v>175</v>
      </c>
      <c r="B6" s="5" t="s">
        <v>176</v>
      </c>
      <c r="C6" s="7">
        <v>100</v>
      </c>
      <c r="D6" s="7">
        <v>40000</v>
      </c>
      <c r="E6" s="7">
        <v>186</v>
      </c>
      <c r="F6" s="7">
        <f t="shared" si="0"/>
        <v>7440000</v>
      </c>
    </row>
    <row r="7" spans="1:6" x14ac:dyDescent="0.3">
      <c r="A7" s="5" t="s">
        <v>177</v>
      </c>
      <c r="B7" s="5" t="s">
        <v>176</v>
      </c>
      <c r="C7" s="7">
        <v>80</v>
      </c>
      <c r="D7" s="7">
        <v>35000</v>
      </c>
      <c r="E7" s="7">
        <v>228.57142857142853</v>
      </c>
      <c r="F7" s="7">
        <f t="shared" si="0"/>
        <v>7999999.9999999981</v>
      </c>
    </row>
    <row r="8" spans="1:6" x14ac:dyDescent="0.3">
      <c r="A8" s="5" t="s">
        <v>178</v>
      </c>
      <c r="B8" s="5" t="s">
        <v>179</v>
      </c>
      <c r="C8" s="7">
        <v>115</v>
      </c>
      <c r="D8" s="7">
        <v>20000</v>
      </c>
      <c r="E8" s="7">
        <v>245</v>
      </c>
      <c r="F8" s="7">
        <f t="shared" si="0"/>
        <v>4900000</v>
      </c>
    </row>
    <row r="9" spans="1:6" x14ac:dyDescent="0.3">
      <c r="A9" s="5" t="s">
        <v>180</v>
      </c>
      <c r="B9" s="5" t="s">
        <v>179</v>
      </c>
      <c r="C9" s="7">
        <v>90</v>
      </c>
      <c r="D9" s="7">
        <v>24000</v>
      </c>
      <c r="E9" s="7">
        <v>218</v>
      </c>
      <c r="F9" s="7">
        <f t="shared" si="0"/>
        <v>5232000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1"/>
  <sheetViews>
    <sheetView workbookViewId="0">
      <selection activeCell="H29" sqref="H29"/>
    </sheetView>
  </sheetViews>
  <sheetFormatPr defaultRowHeight="16.5" x14ac:dyDescent="0.3"/>
  <cols>
    <col min="2" max="6" width="10.625" customWidth="1"/>
  </cols>
  <sheetData>
    <row r="1" spans="1:6" ht="20.25" x14ac:dyDescent="0.3">
      <c r="A1" s="34" t="s">
        <v>181</v>
      </c>
      <c r="B1" s="34"/>
      <c r="C1" s="34"/>
      <c r="D1" s="34"/>
      <c r="E1" s="34"/>
      <c r="F1" s="34"/>
    </row>
    <row r="3" spans="1:6" x14ac:dyDescent="0.3">
      <c r="A3" s="5" t="s">
        <v>182</v>
      </c>
      <c r="B3" s="5" t="s">
        <v>183</v>
      </c>
      <c r="C3" s="5" t="s">
        <v>184</v>
      </c>
      <c r="D3" s="5" t="s">
        <v>185</v>
      </c>
      <c r="E3" s="5" t="s">
        <v>186</v>
      </c>
      <c r="F3" s="5" t="s">
        <v>187</v>
      </c>
    </row>
    <row r="4" spans="1:6" x14ac:dyDescent="0.3">
      <c r="A4" s="5" t="s">
        <v>188</v>
      </c>
      <c r="B4" s="27">
        <v>33000</v>
      </c>
      <c r="C4" s="27">
        <v>77000</v>
      </c>
      <c r="D4" s="27">
        <v>61000</v>
      </c>
      <c r="E4" s="27">
        <v>54000</v>
      </c>
      <c r="F4" s="27">
        <f>SUM(B4:E4)</f>
        <v>225000</v>
      </c>
    </row>
    <row r="5" spans="1:6" x14ac:dyDescent="0.3">
      <c r="A5" s="5" t="s">
        <v>189</v>
      </c>
      <c r="B5" s="27">
        <v>50000</v>
      </c>
      <c r="C5" s="27">
        <v>79000</v>
      </c>
      <c r="D5" s="27">
        <v>43000</v>
      </c>
      <c r="E5" s="27">
        <v>67000</v>
      </c>
      <c r="F5" s="27">
        <f t="shared" ref="F5:F11" si="0">SUM(B5:E5)</f>
        <v>239000</v>
      </c>
    </row>
    <row r="6" spans="1:6" x14ac:dyDescent="0.3">
      <c r="A6" s="5" t="s">
        <v>190</v>
      </c>
      <c r="B6" s="27">
        <v>47000</v>
      </c>
      <c r="C6" s="27">
        <v>36000</v>
      </c>
      <c r="D6" s="27">
        <v>78000</v>
      </c>
      <c r="E6" s="27">
        <v>54000</v>
      </c>
      <c r="F6" s="27">
        <f t="shared" si="0"/>
        <v>215000</v>
      </c>
    </row>
    <row r="7" spans="1:6" x14ac:dyDescent="0.3">
      <c r="A7" s="5" t="s">
        <v>191</v>
      </c>
      <c r="B7" s="27">
        <v>59000</v>
      </c>
      <c r="C7" s="27">
        <v>55000</v>
      </c>
      <c r="D7" s="27">
        <v>76000</v>
      </c>
      <c r="E7" s="27">
        <v>31000</v>
      </c>
      <c r="F7" s="27">
        <f t="shared" si="0"/>
        <v>221000</v>
      </c>
    </row>
    <row r="8" spans="1:6" x14ac:dyDescent="0.3">
      <c r="A8" s="5" t="s">
        <v>192</v>
      </c>
      <c r="B8" s="27">
        <v>65000</v>
      </c>
      <c r="C8" s="27">
        <v>39000</v>
      </c>
      <c r="D8" s="27">
        <v>67000</v>
      </c>
      <c r="E8" s="27">
        <v>54000</v>
      </c>
      <c r="F8" s="27">
        <f t="shared" si="0"/>
        <v>225000</v>
      </c>
    </row>
    <row r="9" spans="1:6" x14ac:dyDescent="0.3">
      <c r="A9" s="5" t="s">
        <v>193</v>
      </c>
      <c r="B9" s="27">
        <v>76000</v>
      </c>
      <c r="C9" s="27">
        <v>41000</v>
      </c>
      <c r="D9" s="27">
        <v>51000</v>
      </c>
      <c r="E9" s="27">
        <v>38000</v>
      </c>
      <c r="F9" s="27">
        <f t="shared" si="0"/>
        <v>206000</v>
      </c>
    </row>
    <row r="10" spans="1:6" x14ac:dyDescent="0.3">
      <c r="A10" s="5" t="s">
        <v>194</v>
      </c>
      <c r="B10" s="27">
        <v>46000</v>
      </c>
      <c r="C10" s="27">
        <v>59000</v>
      </c>
      <c r="D10" s="27">
        <v>78000</v>
      </c>
      <c r="E10" s="27">
        <v>31000</v>
      </c>
      <c r="F10" s="27">
        <f t="shared" si="0"/>
        <v>214000</v>
      </c>
    </row>
    <row r="11" spans="1:6" x14ac:dyDescent="0.3">
      <c r="A11" s="5" t="s">
        <v>195</v>
      </c>
      <c r="B11" s="27">
        <v>78000</v>
      </c>
      <c r="C11" s="27">
        <v>75000</v>
      </c>
      <c r="D11" s="27">
        <v>35000</v>
      </c>
      <c r="E11" s="27">
        <v>54000</v>
      </c>
      <c r="F11" s="27">
        <f t="shared" si="0"/>
        <v>242000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4" name="Button 2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5" name="Button 3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6" name="Button 4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7" name="Button 5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8" name="Button 6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9" name="Button 7">
              <controlPr defaultSize="0" print="0" autoFill="0" autoPict="0" macro="[0]!총액">
                <anchor moveWithCells="1" sizeWithCells="1">
                  <from>
                    <xdr:col>1</xdr:col>
                    <xdr:colOff>0</xdr:colOff>
                    <xdr:row>12</xdr:row>
                    <xdr:rowOff>0</xdr:rowOff>
                  </from>
                  <to>
                    <xdr:col>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workbookViewId="0">
      <selection activeCell="J28" sqref="J28"/>
    </sheetView>
  </sheetViews>
  <sheetFormatPr defaultRowHeight="16.5" x14ac:dyDescent="0.3"/>
  <sheetData>
    <row r="1" spans="1:5" ht="20.25" x14ac:dyDescent="0.3">
      <c r="A1" s="34" t="s">
        <v>196</v>
      </c>
      <c r="B1" s="34"/>
      <c r="C1" s="34"/>
      <c r="D1" s="34"/>
      <c r="E1" s="34"/>
    </row>
    <row r="3" spans="1:5" x14ac:dyDescent="0.3">
      <c r="A3" s="5" t="s">
        <v>197</v>
      </c>
      <c r="B3" s="5" t="s">
        <v>198</v>
      </c>
      <c r="C3" s="5" t="s">
        <v>199</v>
      </c>
      <c r="D3" s="5" t="s">
        <v>200</v>
      </c>
      <c r="E3" s="5" t="s">
        <v>201</v>
      </c>
    </row>
    <row r="4" spans="1:5" x14ac:dyDescent="0.3">
      <c r="A4" s="5" t="s">
        <v>202</v>
      </c>
      <c r="B4" s="5" t="s">
        <v>203</v>
      </c>
      <c r="C4" s="9">
        <v>58000</v>
      </c>
      <c r="D4" s="5">
        <v>13.4</v>
      </c>
      <c r="E4" s="5" t="s">
        <v>204</v>
      </c>
    </row>
    <row r="5" spans="1:5" x14ac:dyDescent="0.3">
      <c r="A5" s="5" t="s">
        <v>205</v>
      </c>
      <c r="B5" s="5" t="s">
        <v>206</v>
      </c>
      <c r="C5" s="9">
        <v>105000</v>
      </c>
      <c r="D5" s="5">
        <v>10.9</v>
      </c>
      <c r="E5" s="5" t="s">
        <v>207</v>
      </c>
    </row>
    <row r="6" spans="1:5" x14ac:dyDescent="0.3">
      <c r="A6" s="5" t="s">
        <v>208</v>
      </c>
      <c r="B6" s="5" t="s">
        <v>209</v>
      </c>
      <c r="C6" s="9">
        <v>37800</v>
      </c>
      <c r="D6" s="5">
        <v>12.5</v>
      </c>
      <c r="E6" s="5" t="s">
        <v>204</v>
      </c>
    </row>
    <row r="7" spans="1:5" x14ac:dyDescent="0.3">
      <c r="A7" s="5" t="s">
        <v>210</v>
      </c>
      <c r="B7" s="5" t="s">
        <v>203</v>
      </c>
      <c r="C7" s="9">
        <v>64200</v>
      </c>
      <c r="D7" s="5">
        <v>11.5</v>
      </c>
      <c r="E7" s="5" t="s">
        <v>204</v>
      </c>
    </row>
    <row r="8" spans="1:5" x14ac:dyDescent="0.3">
      <c r="A8" s="5" t="s">
        <v>211</v>
      </c>
      <c r="B8" s="5" t="s">
        <v>212</v>
      </c>
      <c r="C8" s="9">
        <v>112500</v>
      </c>
      <c r="D8" s="5">
        <v>13.7</v>
      </c>
      <c r="E8" s="5" t="s">
        <v>207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기본작업-3</vt:lpstr>
      <vt:lpstr>계산작업</vt:lpstr>
      <vt:lpstr>시나리오 요약 2</vt:lpstr>
      <vt:lpstr>분석작업-1</vt:lpstr>
      <vt:lpstr>분석작업-2</vt:lpstr>
      <vt:lpstr>매크로작업</vt:lpstr>
      <vt:lpstr>차트작업</vt:lpstr>
      <vt:lpstr>총판매액합계</vt:lpstr>
      <vt:lpstr>환율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조송이</cp:lastModifiedBy>
  <dcterms:created xsi:type="dcterms:W3CDTF">2023-04-27T08:01:32Z</dcterms:created>
  <dcterms:modified xsi:type="dcterms:W3CDTF">2026-05-22T18:29:34Z</dcterms:modified>
</cp:coreProperties>
</file>