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A\"/>
    </mc:Choice>
  </mc:AlternateContent>
  <xr:revisionPtr revIDLastSave="0" documentId="13_ncr:1_{5BE6A9F5-046A-4421-9235-0BDE3F708D88}" xr6:coauthVersionLast="47" xr6:coauthVersionMax="47" xr10:uidLastSave="{00000000-0000-0000-0000-000000000000}"/>
  <bookViews>
    <workbookView xWindow="-120" yWindow="-120" windowWidth="20730" windowHeight="1116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4" l="1"/>
  <c r="D17" i="4"/>
  <c r="D18" i="4"/>
  <c r="D19" i="4"/>
  <c r="D20" i="4"/>
  <c r="D21" i="4"/>
  <c r="D22" i="4"/>
  <c r="D23" i="4"/>
  <c r="D24" i="4"/>
  <c r="D25" i="4"/>
  <c r="D16" i="4"/>
  <c r="I3" i="4"/>
  <c r="D30" i="4"/>
  <c r="D31" i="4"/>
  <c r="D32" i="4"/>
  <c r="D33" i="4"/>
  <c r="D34" i="4"/>
  <c r="D35" i="4"/>
  <c r="D36" i="4"/>
  <c r="D37" i="4"/>
  <c r="D38" i="4"/>
  <c r="D29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<sst xmlns="http://schemas.openxmlformats.org/spreadsheetml/2006/main" count="340" uniqueCount="269">
  <si>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</si>
  <si>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</si>
  <si>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</si>
  <si>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</si>
  <si>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</si>
  <si>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</si>
  <si>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</si>
  <si>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</si>
  <si>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</si>
  <si>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</si>
  <si>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</si>
  <si>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</si>
  <si>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</si>
  <si>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</si>
  <si>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</si>
  <si>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</si>
  <si>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</si>
  <si>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</si>
  <si>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</si>
  <si>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</si>
  <si>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</si>
  <si>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</si>
  <si>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</si>
  <si>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</si>
  <si>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</si>
  <si>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</si>
  <si>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</si>
  <si>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</si>
  <si>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</si>
  <si>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</si>
  <si>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</si>
  <si>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</si>
  <si>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</si>
  <si>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</si>
  <si>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</si>
  <si>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</si>
  <si>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</si>
  <si>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</si>
  <si>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</si>
  <si>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</si>
  <si>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</si>
  <si>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</si>
  <si>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</si>
  <si>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</si>
  <si>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</si>
  <si>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</si>
  <si>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</si>
  <si>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</si>
  <si>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</si>
  <si>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</si>
  <si>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</si>
  <si>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</si>
  <si>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</si>
  <si>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</si>
  <si>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</si>
  <si>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</si>
  <si>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</si>
  <si>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</si>
  <si>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</si>
  <si>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</si>
  <si>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</si>
  <si>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</si>
  <si>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</si>
  <si>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</si>
  <si>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</si>
  <si>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</si>
  <si>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</si>
  <si>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</si>
  <si>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</si>
  <si>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</si>
  <si>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</si>
  <si>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</si>
  <si>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</si>
  <si>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</si>
  <si>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</si>
  <si>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</si>
  <si>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</si>
  <si>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</si>
  <si>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</si>
  <si>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</si>
  <si>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</si>
  <si>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</si>
  <si>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</si>
  <si>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</si>
  <si>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</si>
  <si>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</si>
  <si>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</si>
  <si>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</si>
  <si>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</si>
  <si>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</si>
  <si>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</si>
  <si>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</si>
  <si>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</si>
  <si>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</si>
  <si>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</si>
  <si>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</si>
  <si>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</si>
  <si>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</si>
  <si>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</si>
  <si>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</si>
  <si>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</si>
  <si>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</si>
  <si>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</si>
  <si>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</si>
  <si>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</si>
  <si>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</si>
  <si>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</si>
  <si>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</si>
  <si>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</si>
  <si>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</si>
  <si>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</si>
  <si>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</si>
  <si>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</si>
  <si>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</si>
  <si>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</si>
  <si>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</si>
  <si>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</si>
  <si>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</si>
  <si>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</si>
  <si>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</si>
  <si>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</si>
  <si>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</si>
  <si>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</si>
  <si>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</si>
  <si>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</si>
  <si>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</si>
  <si>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</si>
  <si>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</si>
  <si>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</si>
  <si>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</si>
  <si>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</si>
  <si>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</si>
  <si>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</si>
  <si>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</si>
  <si>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</si>
  <si>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</si>
  <si>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</si>
  <si>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</si>
  <si>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</si>
  <si>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</si>
  <si>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</si>
  <si>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</si>
  <si>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</si>
  <si>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</si>
  <si>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</si>
  <si>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</si>
  <si>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</si>
  <si>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</si>
  <si>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</si>
  <si>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</si>
  <si>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</si>
  <si>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</si>
  <si>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</si>
  <si>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</si>
  <si>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</si>
  <si>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</si>
  <si>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</si>
  <si>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</si>
  <si>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</si>
  <si>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</si>
  <si>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</si>
  <si>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</si>
  <si>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</si>
  <si>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</si>
  <si>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</si>
  <si>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</si>
  <si>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</si>
  <si>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</si>
  <si>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</si>
  <si>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</si>
  <si>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</si>
  <si>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</si>
  <si>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</si>
  <si>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</si>
  <si>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</si>
  <si>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</si>
  <si>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</si>
  <si>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</si>
  <si>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</si>
  <si>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</si>
  <si>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</si>
  <si>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</si>
  <si>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</si>
  <si>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</si>
  <si>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</si>
  <si>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</si>
  <si>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</si>
  <si>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</si>
  <si>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</si>
  <si>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</si>
  <si>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</si>
  <si>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</si>
  <si>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</si>
  <si>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</si>
  <si>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</si>
  <si>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</si>
  <si>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</si>
  <si>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</si>
  <si>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</si>
  <si>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</si>
  <si>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</si>
  <si>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</si>
  <si>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</si>
  <si>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</si>
  <si>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</si>
  <si>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</si>
  <si>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</si>
  <si>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</si>
  <si>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</si>
  <si>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</si>
  <si>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</si>
  <si>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</si>
  <si>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</si>
  <si>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</si>
  <si>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</si>
  <si>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</si>
  <si>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</si>
  <si>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</si>
  <si>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</si>
  <si>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</si>
  <si>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</si>
  <si>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</si>
  <si>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</si>
  <si>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</si>
  <si>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</si>
  <si>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</si>
  <si>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</si>
  <si>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</si>
  <si>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</si>
  <si>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</si>
  <si>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</si>
  <si>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</si>
  <si>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</si>
  <si>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</si>
  <si>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</si>
  <si>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</si>
  <si>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</si>
  <si>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</si>
  <si>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</si>
  <si>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</si>
  <si>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</si>
  <si>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</si>
  <si>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나이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</si>
  <si>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</si>
  <si>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</si>
  <si>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</si>
  <si>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</si>
  <si>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</si>
  <si>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</si>
  <si>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</si>
  <si>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동교동</t>
    <phoneticPr fontId="1" type="noConversion"/>
  </si>
  <si>
    <t>서울시 마포구 연남동</t>
    <phoneticPr fontId="1" type="noConversion"/>
  </si>
  <si>
    <t>회원구분</t>
    <phoneticPr fontId="1" type="noConversion"/>
  </si>
  <si>
    <t>정회원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</si>
  <si>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</si>
  <si>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</si>
  <si>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</si>
  <si>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</si>
  <si>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User 날짜 2026-04-04</t>
  </si>
  <si>
    <t>횐율하락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</si>
  <si>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</si>
  <si>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</si>
  <si>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</si>
  <si>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</si>
  <si>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</si>
  <si>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</si>
  <si>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</si>
  <si>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준회원</t>
    <phoneticPr fontId="1" type="noConversion"/>
  </si>
  <si>
    <t>종목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</si>
</sst>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78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C4D-41EA-A5B2-4A5D628CE6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C4D-41EA-A5B2-4A5D628CE6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C4D-41EA-A5B2-4A5D628CE6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C4D-41EA-A5B2-4A5D628CE6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C4D-41EA-A5B2-4A5D628CE6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3" sqref="E13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t="s">
        <v>241</v>
      </c>
      <c r="B3" s="1" t="s">
        <v>238</v>
      </c>
      <c r="C3" s="1" t="s">
        <v>242</v>
      </c>
      <c r="D3" s="1" t="s">
        <v>268</v>
      </c>
      <c r="E3" s="1" t="s">
        <v>246</v>
      </c>
      <c r="F3" s="1" t="s">
        <v>252</v>
      </c>
    </row>
    <row r="4" spans="1:6" x14ac:dyDescent="0.3">
      <c r="A4" s="1" t="s">
        <v>232</v>
      </c>
      <c r="B4" s="1" t="s">
        <v>239</v>
      </c>
      <c r="C4" s="1">
        <v>38</v>
      </c>
      <c r="D4" s="1" t="s">
        <v>243</v>
      </c>
      <c r="E4" s="1" t="s">
        <v>247</v>
      </c>
      <c r="F4" s="1" t="s">
        <v>253</v>
      </c>
    </row>
    <row r="5" spans="1:6" x14ac:dyDescent="0.3">
      <c r="A5" s="1" t="s">
        <v>233</v>
      </c>
      <c r="B5" s="1" t="s">
        <v>240</v>
      </c>
      <c r="C5" s="1">
        <v>45</v>
      </c>
      <c r="D5" s="1" t="s">
        <v>244</v>
      </c>
      <c r="E5" s="1" t="s">
        <v>248</v>
      </c>
      <c r="F5" s="1" t="s">
        <v>267</v>
      </c>
    </row>
    <row r="6" spans="1:6" x14ac:dyDescent="0.3">
      <c r="A6" s="1" t="s">
        <v>234</v>
      </c>
      <c r="B6" s="1" t="s">
        <v>240</v>
      </c>
      <c r="C6" s="1">
        <v>29</v>
      </c>
      <c r="D6" s="1" t="s">
        <v>245</v>
      </c>
      <c r="E6" s="1" t="s">
        <v>249</v>
      </c>
      <c r="F6" s="1" t="s">
        <v>267</v>
      </c>
    </row>
    <row r="7" spans="1:6" x14ac:dyDescent="0.3">
      <c r="A7" s="1" t="s">
        <v>235</v>
      </c>
      <c r="B7" s="1" t="s">
        <v>239</v>
      </c>
      <c r="C7" s="1">
        <v>46</v>
      </c>
      <c r="D7" s="1" t="s">
        <v>243</v>
      </c>
      <c r="E7" s="1" t="s">
        <v>251</v>
      </c>
      <c r="F7" s="1" t="s">
        <v>253</v>
      </c>
    </row>
    <row r="8" spans="1:6" x14ac:dyDescent="0.3">
      <c r="A8" s="1" t="s">
        <v>236</v>
      </c>
      <c r="B8" s="1" t="s">
        <v>239</v>
      </c>
      <c r="C8" s="1">
        <v>51</v>
      </c>
      <c r="D8" s="1" t="s">
        <v>244</v>
      </c>
      <c r="E8" s="1" t="s">
        <v>247</v>
      </c>
      <c r="F8" s="1" t="s">
        <v>267</v>
      </c>
    </row>
    <row r="9" spans="1:6" x14ac:dyDescent="0.3">
      <c r="A9" s="1" t="s">
        <v>237</v>
      </c>
      <c r="B9" s="1" t="s">
        <v>240</v>
      </c>
      <c r="C9" s="1">
        <v>34</v>
      </c>
      <c r="D9" s="1" t="s">
        <v>244</v>
      </c>
      <c r="E9" s="1" t="s">
        <v>250</v>
      </c>
      <c r="F9" s="1" t="s">
        <v>253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K18" sqref="K18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30" t="s">
        <v>254</v>
      </c>
      <c r="B1" s="30"/>
      <c r="C1" s="30"/>
      <c r="D1" s="30"/>
      <c r="E1" s="30"/>
      <c r="F1" s="30"/>
    </row>
    <row r="3" spans="1:6" x14ac:dyDescent="0.3">
      <c r="A3" s="11" t="s">
        <v>92</v>
      </c>
      <c r="B3" s="11" t="s">
        <v>93</v>
      </c>
      <c r="C3" s="11" t="s">
        <v>94</v>
      </c>
      <c r="D3" s="11" t="s">
        <v>95</v>
      </c>
      <c r="E3" s="11" t="s">
        <v>96</v>
      </c>
      <c r="F3" s="11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12">
        <v>45987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12">
        <v>45989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12">
        <v>45986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12">
        <v>45985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12">
        <v>45988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12">
        <v>45985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12">
        <v>45987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12">
        <v>45984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12">
        <v>45987</v>
      </c>
      <c r="F12" s="5">
        <v>35</v>
      </c>
    </row>
    <row r="13" spans="1:6" x14ac:dyDescent="0.3">
      <c r="A13" s="5" t="s">
        <v>127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1" sqref="L11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31" t="s">
        <v>128</v>
      </c>
      <c r="B1" s="31"/>
      <c r="C1" s="31"/>
      <c r="D1" s="31"/>
      <c r="E1" s="31"/>
      <c r="F1" s="31"/>
      <c r="G1" s="31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 $E4&gt;=60, 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28" workbookViewId="0">
      <selection activeCell="I25" sqref="I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>
        <f ca="1">YEAR(TODAY())-LEFT(C3, 2)-1900</f>
        <v>48</v>
      </c>
      <c r="F3" s="5" t="s">
        <v>17</v>
      </c>
      <c r="G3" s="5" t="s">
        <v>18</v>
      </c>
      <c r="H3" s="7">
        <v>9800</v>
      </c>
      <c r="I3" s="10">
        <f>TRUNC( SUMIF( G3:G12, "TV", H3:H12)/SUM($H$3:$H$12)*100)</f>
        <v>30</v>
      </c>
    </row>
    <row r="4" spans="1:9" x14ac:dyDescent="0.3">
      <c r="A4" s="5" t="s">
        <v>19</v>
      </c>
      <c r="B4" s="5" t="s">
        <v>4</v>
      </c>
      <c r="C4" s="5" t="s">
        <v>20</v>
      </c>
      <c r="D4" s="5">
        <f t="shared" ref="D4:D12" ca="1" si="0">YEAR(TODAY())-LEFT(C4, 2)-1900</f>
        <v>39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45934</v>
      </c>
      <c r="D16" s="5" t="str">
        <f>IF( MOD( DAY(C16), 5)=0, 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45934</v>
      </c>
      <c r="D17" s="5" t="str">
        <f t="shared" ref="D17:D25" si="1">IF( MOD( DAY(C17), 5)=0, 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32" t="s">
        <v>62</v>
      </c>
      <c r="G25" s="33"/>
      <c r="H25" s="34"/>
      <c r="I25" s="5">
        <f xml:space="preserve"> COUNTIFS( H16:H24, "&gt;="&amp;LARGE( H16:H24, 5), I16:I24, "&gt;="&amp;LARGE(I16:I24,5))</f>
        <v>4</v>
      </c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35" t="s">
        <v>69</v>
      </c>
      <c r="G28" s="35"/>
    </row>
    <row r="29" spans="1:9" x14ac:dyDescent="0.3">
      <c r="A29" s="5" t="s">
        <v>70</v>
      </c>
      <c r="B29" s="5" t="s">
        <v>71</v>
      </c>
      <c r="C29" s="8">
        <v>45934</v>
      </c>
      <c r="D29" s="5" t="str">
        <f>VLOOKUP( WEEKDAY( C29,2), $F$30:$G$36, 2,FALSE)</f>
        <v>토요일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45935</v>
      </c>
      <c r="D30" s="5" t="str">
        <f t="shared" ref="D30:D38" si="2">VLOOKUP( WEEKDAY( C30,2), $F$30:$G$36, 2,FALSE)</f>
        <v>일요일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3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A901-E289-4B92-BEA7-820D60AF653B}">
  <sheetPr>
    <outlinePr summaryBelow="0"/>
  </sheetPr>
  <dimension ref="B1:F11"/>
  <sheetViews>
    <sheetView showGridLines="0" tabSelected="1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8" t="s">
        <v>260</v>
      </c>
      <c r="C2" s="19"/>
      <c r="D2" s="25"/>
      <c r="E2" s="25"/>
      <c r="F2" s="25"/>
    </row>
    <row r="3" spans="2:6" collapsed="1" x14ac:dyDescent="0.3">
      <c r="B3" s="17"/>
      <c r="C3" s="17"/>
      <c r="D3" s="26" t="s">
        <v>262</v>
      </c>
      <c r="E3" s="26" t="s">
        <v>257</v>
      </c>
      <c r="F3" s="26" t="s">
        <v>259</v>
      </c>
    </row>
    <row r="4" spans="2:6" ht="27" hidden="1" outlineLevel="1" x14ac:dyDescent="0.3">
      <c r="B4" s="21"/>
      <c r="C4" s="21"/>
      <c r="D4" s="14"/>
      <c r="E4" s="28" t="s">
        <v>258</v>
      </c>
      <c r="F4" s="28" t="s">
        <v>258</v>
      </c>
    </row>
    <row r="5" spans="2:6" x14ac:dyDescent="0.3">
      <c r="B5" s="22" t="s">
        <v>261</v>
      </c>
      <c r="C5" s="23"/>
      <c r="D5" s="20"/>
      <c r="E5" s="20"/>
      <c r="F5" s="20"/>
    </row>
    <row r="6" spans="2:6" outlineLevel="1" x14ac:dyDescent="0.3">
      <c r="B6" s="21"/>
      <c r="C6" s="21" t="s">
        <v>255</v>
      </c>
      <c r="D6" s="15">
        <v>1150</v>
      </c>
      <c r="E6" s="27">
        <v>1250</v>
      </c>
      <c r="F6" s="27">
        <v>1050</v>
      </c>
    </row>
    <row r="7" spans="2:6" x14ac:dyDescent="0.3">
      <c r="B7" s="22" t="s">
        <v>263</v>
      </c>
      <c r="C7" s="23"/>
      <c r="D7" s="20"/>
      <c r="E7" s="20"/>
      <c r="F7" s="20"/>
    </row>
    <row r="8" spans="2:6" ht="17.25" outlineLevel="1" thickBot="1" x14ac:dyDescent="0.35">
      <c r="B8" s="24"/>
      <c r="C8" s="24" t="s">
        <v>256</v>
      </c>
      <c r="D8" s="16">
        <v>554753100</v>
      </c>
      <c r="E8" s="16">
        <v>600009900</v>
      </c>
      <c r="F8" s="16">
        <v>507330400</v>
      </c>
    </row>
    <row r="9" spans="2:6" x14ac:dyDescent="0.3">
      <c r="B9" t="s">
        <v>264</v>
      </c>
    </row>
    <row r="10" spans="2:6" x14ac:dyDescent="0.3">
      <c r="B10" t="s">
        <v>265</v>
      </c>
    </row>
    <row r="11" spans="2:6" x14ac:dyDescent="0.3">
      <c r="B11" t="s">
        <v>266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31" t="s">
        <v>147</v>
      </c>
      <c r="B1" s="31"/>
      <c r="C1" s="31"/>
      <c r="D1" s="31"/>
      <c r="E1" s="31"/>
      <c r="F1" s="31"/>
      <c r="G1" s="31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36" t="s">
        <v>127</v>
      </c>
      <c r="B16" s="37"/>
      <c r="C16" s="37"/>
      <c r="D16" s="37"/>
      <c r="E16" s="37"/>
      <c r="F16" s="38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User" comment="만든 사람 User 날짜 2026-04-04">
      <inputCells r="G18" val="1250" numFmtId="41"/>
    </scenario>
    <scenario name="횐율하락" locked="1" count="1" user="User" comment="만든 사람 User 날짜 2026-04-04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E6" sqref="E6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31" t="s">
        <v>168</v>
      </c>
      <c r="B1" s="31"/>
      <c r="C1" s="31"/>
      <c r="D1" s="31"/>
      <c r="E1" s="31"/>
      <c r="F1" s="31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8" sqref="I8"/>
    </sheetView>
  </sheetViews>
  <sheetFormatPr defaultRowHeight="16.5" x14ac:dyDescent="0.3"/>
  <cols>
    <col min="2" max="6" width="10.625" customWidth="1"/>
  </cols>
  <sheetData>
    <row r="1" spans="1:6" ht="20.25" x14ac:dyDescent="0.3">
      <c r="A1" s="31" t="s">
        <v>182</v>
      </c>
      <c r="B1" s="31"/>
      <c r="C1" s="31"/>
      <c r="D1" s="31"/>
      <c r="E1" s="31"/>
      <c r="F1" s="31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29">
        <v>33000</v>
      </c>
      <c r="C4" s="29">
        <v>77000</v>
      </c>
      <c r="D4" s="29">
        <v>61000</v>
      </c>
      <c r="E4" s="29">
        <v>54000</v>
      </c>
      <c r="F4" s="29">
        <f>SUM(B4:E4)</f>
        <v>225000</v>
      </c>
    </row>
    <row r="5" spans="1:6" x14ac:dyDescent="0.3">
      <c r="A5" s="5" t="s">
        <v>190</v>
      </c>
      <c r="B5" s="29">
        <v>50000</v>
      </c>
      <c r="C5" s="29">
        <v>79000</v>
      </c>
      <c r="D5" s="29">
        <v>43000</v>
      </c>
      <c r="E5" s="29">
        <v>67000</v>
      </c>
      <c r="F5" s="29">
        <f t="shared" ref="F5:F11" si="0">SUM(B5:E5)</f>
        <v>239000</v>
      </c>
    </row>
    <row r="6" spans="1:6" x14ac:dyDescent="0.3">
      <c r="A6" s="5" t="s">
        <v>191</v>
      </c>
      <c r="B6" s="29">
        <v>47000</v>
      </c>
      <c r="C6" s="29">
        <v>36000</v>
      </c>
      <c r="D6" s="29">
        <v>78000</v>
      </c>
      <c r="E6" s="29">
        <v>54000</v>
      </c>
      <c r="F6" s="29">
        <f t="shared" si="0"/>
        <v>215000</v>
      </c>
    </row>
    <row r="7" spans="1:6" x14ac:dyDescent="0.3">
      <c r="A7" s="5" t="s">
        <v>192</v>
      </c>
      <c r="B7" s="29">
        <v>59000</v>
      </c>
      <c r="C7" s="29">
        <v>55000</v>
      </c>
      <c r="D7" s="29">
        <v>76000</v>
      </c>
      <c r="E7" s="29">
        <v>31000</v>
      </c>
      <c r="F7" s="29">
        <f t="shared" si="0"/>
        <v>221000</v>
      </c>
    </row>
    <row r="8" spans="1:6" x14ac:dyDescent="0.3">
      <c r="A8" s="5" t="s">
        <v>193</v>
      </c>
      <c r="B8" s="29">
        <v>65000</v>
      </c>
      <c r="C8" s="29">
        <v>39000</v>
      </c>
      <c r="D8" s="29">
        <v>67000</v>
      </c>
      <c r="E8" s="29">
        <v>54000</v>
      </c>
      <c r="F8" s="29">
        <f t="shared" si="0"/>
        <v>225000</v>
      </c>
    </row>
    <row r="9" spans="1:6" x14ac:dyDescent="0.3">
      <c r="A9" s="5" t="s">
        <v>194</v>
      </c>
      <c r="B9" s="29">
        <v>76000</v>
      </c>
      <c r="C9" s="29">
        <v>41000</v>
      </c>
      <c r="D9" s="29">
        <v>51000</v>
      </c>
      <c r="E9" s="29">
        <v>38000</v>
      </c>
      <c r="F9" s="29">
        <f t="shared" si="0"/>
        <v>206000</v>
      </c>
    </row>
    <row r="10" spans="1:6" x14ac:dyDescent="0.3">
      <c r="A10" s="5" t="s">
        <v>195</v>
      </c>
      <c r="B10" s="29">
        <v>46000</v>
      </c>
      <c r="C10" s="29">
        <v>59000</v>
      </c>
      <c r="D10" s="29">
        <v>78000</v>
      </c>
      <c r="E10" s="29">
        <v>31000</v>
      </c>
      <c r="F10" s="29">
        <f t="shared" si="0"/>
        <v>214000</v>
      </c>
    </row>
    <row r="11" spans="1:6" x14ac:dyDescent="0.3">
      <c r="A11" s="5" t="s">
        <v>196</v>
      </c>
      <c r="B11" s="29">
        <v>78000</v>
      </c>
      <c r="C11" s="29">
        <v>75000</v>
      </c>
      <c r="D11" s="29">
        <v>35000</v>
      </c>
      <c r="E11" s="29">
        <v>54000</v>
      </c>
      <c r="F11" s="29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K12" sqref="K12"/>
    </sheetView>
  </sheetViews>
  <sheetFormatPr defaultRowHeight="16.5" x14ac:dyDescent="0.3"/>
  <sheetData>
    <row r="1" spans="1:5" ht="20.25" x14ac:dyDescent="0.3">
      <c r="A1" s="31" t="s">
        <v>197</v>
      </c>
      <c r="B1" s="31"/>
      <c r="C1" s="31"/>
      <c r="D1" s="31"/>
      <c r="E1" s="31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selena17@naver.com</cp:lastModifiedBy>
  <dcterms:created xsi:type="dcterms:W3CDTF">2023-04-27T08:01:32Z</dcterms:created>
  <dcterms:modified xsi:type="dcterms:W3CDTF">2026-04-04T06:09:27Z</dcterms:modified>
</cp:coreProperties>
</file>