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2026_컴활2급_실기_기출문제집 (1)\02 최신기출유형\"/>
    </mc:Choice>
  </mc:AlternateContent>
  <xr:revisionPtr revIDLastSave="0" documentId="13_ncr:1_{669B4B6D-A2DB-4481-AF18-6E598CA7C89E}" xr6:coauthVersionLast="36" xr6:coauthVersionMax="47" xr10:uidLastSave="{00000000-0000-0000-0000-000000000000}"/>
  <bookViews>
    <workbookView xWindow="1725" yWindow="1545" windowWidth="27765" windowHeight="18945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환율">'분석작업-1'!$G$16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4" i="7"/>
  <c r="D30" i="4"/>
  <c r="D31" i="4"/>
  <c r="D32" i="4"/>
  <c r="D33" i="4"/>
  <c r="D34" i="4"/>
  <c r="D35" i="4"/>
  <c r="D36" i="4"/>
  <c r="D37" i="4"/>
  <c r="D38" i="4"/>
  <c r="D29" i="4"/>
  <c r="D17" i="4"/>
  <c r="D18" i="4"/>
  <c r="D19" i="4"/>
  <c r="D20" i="4"/>
  <c r="D21" i="4"/>
  <c r="D22" i="4"/>
  <c r="D23" i="4"/>
  <c r="D24" i="4"/>
  <c r="D25" i="4"/>
  <c r="D16" i="4"/>
  <c r="I3" i="4"/>
  <c r="D3" i="4"/>
  <c r="D4" i="4"/>
  <c r="D5" i="4"/>
  <c r="D6" i="4"/>
  <c r="D7" i="4"/>
  <c r="D8" i="4"/>
  <c r="D9" i="4"/>
  <c r="D10" i="4"/>
  <c r="D11" i="4"/>
  <c r="D12" i="4"/>
  <c r="F4" i="6" l="1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<sst xmlns="http://schemas.openxmlformats.org/spreadsheetml/2006/main" count="344" uniqueCount="269">
  <si>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</si>
  <si>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</si>
  <si>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</si>
  <si>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</si>
  <si>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</si>
  <si>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</si>
  <si>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</si>
  <si>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</si>
  <si>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</si>
  <si>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</si>
  <si>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</si>
  <si>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</si>
  <si>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</si>
  <si>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</si>
  <si>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</si>
  <si>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</si>
  <si>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</si>
  <si>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</si>
  <si>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</si>
  <si>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</si>
  <si>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</si>
  <si>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</si>
  <si>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</si>
  <si>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</si>
  <si>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</si>
  <si>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</si>
  <si>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</si>
  <si>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</si>
  <si>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</si>
  <si>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</si>
  <si>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</si>
  <si>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</si>
  <si>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</si>
  <si>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</si>
  <si>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</si>
  <si>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</si>
  <si>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</si>
  <si>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</si>
  <si>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</si>
  <si>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</si>
  <si>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</si>
  <si>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</si>
  <si>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</si>
  <si>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</si>
  <si>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</si>
  <si>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</si>
  <si>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</si>
  <si>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</si>
  <si>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</si>
  <si>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</si>
  <si>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</si>
  <si>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</si>
  <si>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</si>
  <si>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</si>
  <si>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</si>
  <si>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</si>
  <si>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</si>
  <si>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</si>
  <si>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</si>
  <si>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</si>
  <si>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</si>
  <si>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</si>
  <si>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</si>
  <si>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</si>
  <si>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</si>
  <si>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</si>
  <si>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</si>
  <si>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</si>
  <si>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</si>
  <si>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</si>
  <si>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</si>
  <si>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</si>
  <si>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</si>
  <si>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</si>
  <si>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</si>
  <si>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</si>
  <si>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</si>
  <si>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</si>
  <si>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</si>
  <si>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</si>
  <si>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</si>
  <si>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</si>
  <si>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</si>
  <si>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</si>
  <si>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</si>
  <si>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</si>
  <si>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</si>
  <si>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</si>
  <si>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</si>
  <si>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</si>
  <si>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</si>
  <si>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</si>
  <si>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</si>
  <si>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</si>
  <si>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</si>
  <si>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</si>
  <si>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</si>
  <si>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</si>
  <si>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</si>
  <si>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</si>
  <si>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</si>
  <si>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</si>
  <si>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</si>
  <si>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</si>
  <si>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</si>
  <si>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</si>
  <si>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</si>
  <si>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</si>
  <si>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</si>
  <si>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</si>
  <si>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</si>
  <si>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</si>
  <si>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</si>
  <si>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</si>
  <si>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</si>
  <si>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</si>
  <si>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</si>
  <si>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</si>
  <si>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</si>
  <si>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</si>
  <si>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</si>
  <si>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</si>
  <si>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</si>
  <si>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</si>
  <si>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</si>
  <si>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</si>
  <si>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</si>
  <si>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</si>
  <si>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</si>
  <si>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</si>
  <si>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</si>
  <si>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</si>
  <si>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</si>
  <si>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</si>
  <si>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</si>
  <si>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</si>
  <si>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</si>
  <si>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</si>
  <si>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</si>
  <si>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</si>
  <si>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</si>
  <si>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</si>
  <si>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</si>
  <si>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</si>
  <si>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</si>
  <si>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</si>
  <si>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</si>
  <si>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</si>
  <si>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</si>
  <si>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</si>
  <si>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</si>
  <si>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</si>
  <si>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</si>
  <si>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</si>
  <si>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</si>
  <si>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</si>
  <si>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</si>
  <si>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</si>
  <si>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</si>
  <si>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</si>
  <si>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</si>
  <si>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</si>
  <si>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</si>
  <si>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</si>
  <si>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</si>
  <si>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</si>
  <si>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</si>
  <si>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</si>
  <si>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</si>
  <si>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</si>
  <si>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</si>
  <si>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</si>
  <si>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</si>
  <si>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</si>
  <si>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</si>
  <si>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</si>
  <si>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</si>
  <si>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</si>
  <si>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</si>
  <si>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</si>
  <si>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</si>
  <si>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</si>
  <si>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</si>
  <si>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</si>
  <si>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</si>
  <si>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</si>
  <si>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</si>
  <si>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</si>
  <si>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</si>
  <si>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</si>
  <si>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</si>
  <si>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</si>
  <si>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</si>
  <si>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</si>
  <si>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</si>
  <si>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</si>
  <si>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</si>
  <si>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</si>
  <si>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</si>
  <si>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</si>
  <si>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</si>
  <si>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</si>
  <si>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</si>
  <si>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</si>
  <si>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</si>
  <si>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</si>
  <si>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</si>
  <si>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</si>
  <si>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</si>
  <si>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</si>
  <si>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</si>
  <si>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</si>
  <si>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</si>
  <si>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</si>
  <si>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</si>
  <si>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</si>
  <si>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</si>
  <si>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</si>
  <si>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</si>
  <si>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</si>
  <si>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</si>
  <si>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</si>
  <si>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</si>
  <si>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</si>
  <si>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</si>
  <si>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</si>
  <si>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</si>
  <si>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</si>
  <si>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</si>
  <si>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</si>
  <si>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</si>
  <si>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</si>
  <si>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회원코드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</si>
  <si>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</si>
  <si>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</si>
  <si>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</si>
  <si>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</si>
  <si>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</si>
  <si>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</si>
  <si>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</si>
  <si>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</si>
  <si>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</si>
  <si>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나이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</si>
  <si>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</si>
  <si>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</si>
  <si>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</si>
  <si>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</si>
  <si>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주소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</si>
  <si>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</si>
  <si>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</si>
  <si>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서굗동</t>
    <phoneticPr fontId="1" type="noConversion"/>
  </si>
  <si>
    <t>서울시 마포구 연남동</t>
    <phoneticPr fontId="1" type="noConversion"/>
  </si>
  <si>
    <t>서울시 마포구 동교동</t>
    <phoneticPr fontId="1" type="noConversion"/>
  </si>
  <si>
    <t>회원구분</t>
    <phoneticPr fontId="1" type="noConversion"/>
  </si>
  <si>
    <t>정회원</t>
    <phoneticPr fontId="1" type="noConversion"/>
  </si>
  <si>
    <t>준회원</t>
    <phoneticPr fontId="1" type="noConversion"/>
  </si>
  <si>
    <t>▣상공종합학원 수강신청현황▣</t>
    <phoneticPr fontId="1" type="noConversion"/>
  </si>
  <si>
    <t>$G$18</t>
  </si>
  <si>
    <t>환율</t>
  </si>
  <si>
    <t>환율상승</t>
  </si>
  <si>
    <t>만든 사람 admin 날짜 2026-02-03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</si>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</sst>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#,##0_ "/>
    <numFmt numFmtId="178" formatCode="dd&quot;일&quot;\(aaaa\)"/>
    <numFmt numFmtId="179" formatCode="&quot;₩&quot;#,##0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2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179" fontId="0" fillId="0" borderId="1" xfId="0" applyNumberFormat="1" applyBorder="1">
      <alignment vertical="center"/>
    </xf>
  </cellXfs>
  <cellStyles count="3">
    <cellStyle name="강조색1" xfId="2" builtinId="29"/>
    <cellStyle name="쉼표 [0]" xfId="1" builtinId="6"/>
    <cellStyle name="표준" xfId="0" builtinId="0"/>
  </cellStyles>
  <dxfs count="2">
    <dxf>
      <font>
        <strike val="0"/>
        <color rgb="FFFFC000"/>
      </font>
      <fill>
        <patternFill>
          <bgColor rgb="FF00B050"/>
        </patternFill>
      </fill>
    </dxf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12</xdr:row>
          <xdr:rowOff>66675</xdr:rowOff>
        </xdr:from>
        <xdr:to>
          <xdr:col>2</xdr:col>
          <xdr:colOff>723900</xdr:colOff>
          <xdr:row>13</xdr:row>
          <xdr:rowOff>200025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F5831676-53AA-42B8-9E4B-133C7F6CE2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66675</xdr:colOff>
      <xdr:row>12</xdr:row>
      <xdr:rowOff>38100</xdr:rowOff>
    </xdr:from>
    <xdr:to>
      <xdr:col>5</xdr:col>
      <xdr:colOff>733425</xdr:colOff>
      <xdr:row>13</xdr:row>
      <xdr:rowOff>180975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78D3622F-A532-42D8-98A8-1334DB66DE4E}"/>
            </a:ext>
          </a:extLst>
        </xdr:cNvPr>
        <xdr:cNvSpPr/>
      </xdr:nvSpPr>
      <xdr:spPr>
        <a:xfrm>
          <a:off x="3181350" y="2600325"/>
          <a:ext cx="1476375" cy="3524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6.5" x14ac:dyDescent="0.3"/>
  <cols>
    <col min="5" max="5" width="19.625" bestFit="1" customWidth="1"/>
  </cols>
  <sheetData>
    <row r="1" spans="1:6" x14ac:dyDescent="0.3">
      <c r="A1" t="s">
        <v>0</v>
      </c>
    </row>
    <row r="3" spans="1:6" x14ac:dyDescent="0.3">
      <c r="A3" s="1" t="s">
        <v>232</v>
      </c>
      <c r="B3" s="1" t="s">
        <v>239</v>
      </c>
      <c r="C3" s="1" t="s">
        <v>242</v>
      </c>
      <c r="D3" s="1" t="s">
        <v>243</v>
      </c>
      <c r="E3" s="1" t="s">
        <v>247</v>
      </c>
      <c r="F3" s="1" t="s">
        <v>253</v>
      </c>
    </row>
    <row r="4" spans="1:6" x14ac:dyDescent="0.3">
      <c r="A4" s="1" t="s">
        <v>233</v>
      </c>
      <c r="B4" s="1" t="s">
        <v>240</v>
      </c>
      <c r="C4" s="1">
        <v>38</v>
      </c>
      <c r="D4" s="1" t="s">
        <v>244</v>
      </c>
      <c r="E4" s="1" t="s">
        <v>248</v>
      </c>
      <c r="F4" s="1" t="s">
        <v>254</v>
      </c>
    </row>
    <row r="5" spans="1:6" x14ac:dyDescent="0.3">
      <c r="A5" s="1" t="s">
        <v>234</v>
      </c>
      <c r="B5" s="1" t="s">
        <v>241</v>
      </c>
      <c r="C5" s="1">
        <v>45</v>
      </c>
      <c r="D5" s="1" t="s">
        <v>245</v>
      </c>
      <c r="E5" s="1" t="s">
        <v>249</v>
      </c>
      <c r="F5" s="1" t="s">
        <v>255</v>
      </c>
    </row>
    <row r="6" spans="1:6" x14ac:dyDescent="0.3">
      <c r="A6" s="1" t="s">
        <v>235</v>
      </c>
      <c r="B6" s="1" t="s">
        <v>241</v>
      </c>
      <c r="C6" s="1">
        <v>29</v>
      </c>
      <c r="D6" s="1" t="s">
        <v>246</v>
      </c>
      <c r="E6" s="1" t="s">
        <v>250</v>
      </c>
      <c r="F6" s="1" t="s">
        <v>255</v>
      </c>
    </row>
    <row r="7" spans="1:6" x14ac:dyDescent="0.3">
      <c r="A7" s="1" t="s">
        <v>236</v>
      </c>
      <c r="B7" s="1" t="s">
        <v>240</v>
      </c>
      <c r="C7" s="1">
        <v>46</v>
      </c>
      <c r="D7" s="1" t="s">
        <v>244</v>
      </c>
      <c r="E7" s="1" t="s">
        <v>251</v>
      </c>
      <c r="F7" s="1" t="s">
        <v>254</v>
      </c>
    </row>
    <row r="8" spans="1:6" x14ac:dyDescent="0.3">
      <c r="A8" s="1" t="s">
        <v>237</v>
      </c>
      <c r="B8" s="1" t="s">
        <v>240</v>
      </c>
      <c r="C8" s="1">
        <v>51</v>
      </c>
      <c r="D8" s="1" t="s">
        <v>245</v>
      </c>
      <c r="E8" s="1" t="s">
        <v>248</v>
      </c>
      <c r="F8" s="1" t="s">
        <v>255</v>
      </c>
    </row>
    <row r="9" spans="1:6" x14ac:dyDescent="0.3">
      <c r="A9" s="1" t="s">
        <v>238</v>
      </c>
      <c r="B9" s="1" t="s">
        <v>241</v>
      </c>
      <c r="C9" s="1">
        <v>34</v>
      </c>
      <c r="D9" s="1" t="s">
        <v>245</v>
      </c>
      <c r="E9" s="1" t="s">
        <v>252</v>
      </c>
      <c r="F9" s="1" t="s">
        <v>254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J19" sqref="J19"/>
    </sheetView>
  </sheetViews>
  <sheetFormatPr defaultRowHeight="16.5" x14ac:dyDescent="0.3"/>
  <cols>
    <col min="1" max="1" width="11" bestFit="1" customWidth="1"/>
    <col min="3" max="3" width="10.875" bestFit="1" customWidth="1"/>
    <col min="5" max="5" width="12.5" bestFit="1" customWidth="1"/>
    <col min="6" max="6" width="12.375" bestFit="1" customWidth="1"/>
  </cols>
  <sheetData>
    <row r="1" spans="1:6" ht="22.5" x14ac:dyDescent="0.3">
      <c r="A1" s="18" t="s">
        <v>256</v>
      </c>
      <c r="B1" s="18"/>
      <c r="C1" s="18"/>
      <c r="D1" s="18"/>
      <c r="E1" s="18"/>
      <c r="F1" s="18"/>
    </row>
    <row r="3" spans="1:6" x14ac:dyDescent="0.3">
      <c r="A3" s="19" t="s">
        <v>92</v>
      </c>
      <c r="B3" s="19" t="s">
        <v>93</v>
      </c>
      <c r="C3" s="19" t="s">
        <v>94</v>
      </c>
      <c r="D3" s="19" t="s">
        <v>95</v>
      </c>
      <c r="E3" s="19" t="s">
        <v>96</v>
      </c>
      <c r="F3" s="19" t="s">
        <v>97</v>
      </c>
    </row>
    <row r="4" spans="1:6" x14ac:dyDescent="0.3">
      <c r="A4" s="5" t="s">
        <v>98</v>
      </c>
      <c r="B4" s="5" t="s">
        <v>99</v>
      </c>
      <c r="C4" s="5" t="s">
        <v>100</v>
      </c>
      <c r="D4" s="5" t="s">
        <v>101</v>
      </c>
      <c r="E4" s="20">
        <v>45987</v>
      </c>
      <c r="F4" s="5">
        <v>35</v>
      </c>
    </row>
    <row r="5" spans="1:6" x14ac:dyDescent="0.3">
      <c r="A5" s="5" t="s">
        <v>102</v>
      </c>
      <c r="B5" s="5" t="s">
        <v>103</v>
      </c>
      <c r="C5" s="5" t="s">
        <v>104</v>
      </c>
      <c r="D5" s="5" t="s">
        <v>101</v>
      </c>
      <c r="E5" s="20">
        <v>45989</v>
      </c>
      <c r="F5" s="5">
        <v>40</v>
      </c>
    </row>
    <row r="6" spans="1:6" x14ac:dyDescent="0.3">
      <c r="A6" s="5" t="s">
        <v>105</v>
      </c>
      <c r="B6" s="5" t="s">
        <v>106</v>
      </c>
      <c r="C6" s="5" t="s">
        <v>107</v>
      </c>
      <c r="D6" s="5" t="s">
        <v>101</v>
      </c>
      <c r="E6" s="20">
        <v>45986</v>
      </c>
      <c r="F6" s="5">
        <v>25</v>
      </c>
    </row>
    <row r="7" spans="1:6" x14ac:dyDescent="0.3">
      <c r="A7" s="5" t="s">
        <v>108</v>
      </c>
      <c r="B7" s="5" t="s">
        <v>109</v>
      </c>
      <c r="C7" s="5" t="s">
        <v>110</v>
      </c>
      <c r="D7" s="5" t="s">
        <v>101</v>
      </c>
      <c r="E7" s="20">
        <v>45985</v>
      </c>
      <c r="F7" s="5">
        <v>30</v>
      </c>
    </row>
    <row r="8" spans="1:6" x14ac:dyDescent="0.3">
      <c r="A8" s="5" t="s">
        <v>111</v>
      </c>
      <c r="B8" s="5" t="s">
        <v>112</v>
      </c>
      <c r="C8" s="5" t="s">
        <v>113</v>
      </c>
      <c r="D8" s="5" t="s">
        <v>101</v>
      </c>
      <c r="E8" s="20">
        <v>45988</v>
      </c>
      <c r="F8" s="5">
        <v>20</v>
      </c>
    </row>
    <row r="9" spans="1:6" x14ac:dyDescent="0.3">
      <c r="A9" s="5" t="s">
        <v>114</v>
      </c>
      <c r="B9" s="5" t="s">
        <v>115</v>
      </c>
      <c r="C9" s="5" t="s">
        <v>116</v>
      </c>
      <c r="D9" s="5" t="s">
        <v>117</v>
      </c>
      <c r="E9" s="20">
        <v>45985</v>
      </c>
      <c r="F9" s="5">
        <v>25</v>
      </c>
    </row>
    <row r="10" spans="1:6" x14ac:dyDescent="0.3">
      <c r="A10" s="5" t="s">
        <v>118</v>
      </c>
      <c r="B10" s="5" t="s">
        <v>119</v>
      </c>
      <c r="C10" s="5" t="s">
        <v>120</v>
      </c>
      <c r="D10" s="5" t="s">
        <v>117</v>
      </c>
      <c r="E10" s="20">
        <v>45987</v>
      </c>
      <c r="F10" s="5">
        <v>30</v>
      </c>
    </row>
    <row r="11" spans="1:6" x14ac:dyDescent="0.3">
      <c r="A11" s="5" t="s">
        <v>121</v>
      </c>
      <c r="B11" s="5" t="s">
        <v>122</v>
      </c>
      <c r="C11" s="5" t="s">
        <v>123</v>
      </c>
      <c r="D11" s="5" t="s">
        <v>117</v>
      </c>
      <c r="E11" s="20">
        <v>45984</v>
      </c>
      <c r="F11" s="5">
        <v>30</v>
      </c>
    </row>
    <row r="12" spans="1:6" x14ac:dyDescent="0.3">
      <c r="A12" s="5" t="s">
        <v>124</v>
      </c>
      <c r="B12" s="5" t="s">
        <v>125</v>
      </c>
      <c r="C12" s="5" t="s">
        <v>126</v>
      </c>
      <c r="D12" s="5" t="s">
        <v>117</v>
      </c>
      <c r="E12" s="20">
        <v>45987</v>
      </c>
      <c r="F12" s="5">
        <v>35</v>
      </c>
    </row>
    <row r="13" spans="1:6" x14ac:dyDescent="0.3">
      <c r="A13" s="5" t="s">
        <v>127</v>
      </c>
      <c r="B13" s="21"/>
      <c r="C13" s="21"/>
      <c r="D13" s="21"/>
      <c r="E13" s="21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G15" sqref="G15"/>
    </sheetView>
  </sheetViews>
  <sheetFormatPr defaultRowHeight="16.5" x14ac:dyDescent="0.3"/>
  <cols>
    <col min="5" max="5" width="10.375" bestFit="1" customWidth="1"/>
  </cols>
  <sheetData>
    <row r="1" spans="1:7" ht="20.25" x14ac:dyDescent="0.3">
      <c r="A1" s="10" t="s">
        <v>128</v>
      </c>
      <c r="B1" s="10"/>
      <c r="C1" s="10"/>
      <c r="D1" s="10"/>
      <c r="E1" s="10"/>
      <c r="F1" s="10"/>
      <c r="G1" s="10"/>
    </row>
    <row r="3" spans="1:7" x14ac:dyDescent="0.3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3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3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3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3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3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3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3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3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3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3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3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3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3:G15">
    <cfRule type="expression" dxfId="0" priority="1">
      <formula>AND( $E$3:$E$15&gt;=60,$G$4:$G$15&gt;=300)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topLeftCell="A19" workbookViewId="0">
      <selection activeCell="D29" sqref="D29:D38"/>
    </sheetView>
  </sheetViews>
  <sheetFormatPr defaultRowHeight="16.5" x14ac:dyDescent="0.3"/>
  <cols>
    <col min="3" max="3" width="14.25" bestFit="1" customWidth="1"/>
    <col min="4" max="4" width="11.125" bestFit="1" customWidth="1"/>
  </cols>
  <sheetData>
    <row r="1" spans="1:9" x14ac:dyDescent="0.3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3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3">
      <c r="A3" s="5" t="s">
        <v>15</v>
      </c>
      <c r="B3" s="5" t="s">
        <v>4</v>
      </c>
      <c r="C3" s="5" t="s">
        <v>16</v>
      </c>
      <c r="D3" s="8">
        <f ca="1">TODAY()-LEFT(C3,2)-1900</f>
        <v>44078</v>
      </c>
      <c r="F3" s="5" t="s">
        <v>17</v>
      </c>
      <c r="G3" s="5" t="s">
        <v>18</v>
      </c>
      <c r="H3" s="7">
        <v>9800</v>
      </c>
      <c r="I3" s="22">
        <f>TRUNC(SUMIF(G2:G12,G2:G3,H2:H12)/SUM(H3:H12)*100,0)</f>
        <v>30</v>
      </c>
    </row>
    <row r="4" spans="1:9" x14ac:dyDescent="0.3">
      <c r="A4" s="5" t="s">
        <v>19</v>
      </c>
      <c r="B4" s="5" t="s">
        <v>4</v>
      </c>
      <c r="C4" s="5" t="s">
        <v>20</v>
      </c>
      <c r="D4" s="8">
        <f t="shared" ref="D4:D12" ca="1" si="0">TODAY()-LEFT(C4,2)-1900</f>
        <v>44069</v>
      </c>
      <c r="F4" s="5" t="s">
        <v>17</v>
      </c>
      <c r="G4" s="5" t="s">
        <v>21</v>
      </c>
      <c r="H4" s="7">
        <v>6500</v>
      </c>
    </row>
    <row r="5" spans="1:9" x14ac:dyDescent="0.3">
      <c r="A5" s="5" t="s">
        <v>22</v>
      </c>
      <c r="B5" s="5" t="s">
        <v>3</v>
      </c>
      <c r="C5" s="5" t="s">
        <v>23</v>
      </c>
      <c r="D5" s="8">
        <f t="shared" ca="1" si="0"/>
        <v>44075</v>
      </c>
      <c r="F5" s="5" t="s">
        <v>24</v>
      </c>
      <c r="G5" s="5" t="s">
        <v>25</v>
      </c>
      <c r="H5" s="7">
        <v>8100</v>
      </c>
    </row>
    <row r="6" spans="1:9" x14ac:dyDescent="0.3">
      <c r="A6" s="5" t="s">
        <v>26</v>
      </c>
      <c r="B6" s="5" t="s">
        <v>4</v>
      </c>
      <c r="C6" s="5" t="s">
        <v>27</v>
      </c>
      <c r="D6" s="8">
        <f t="shared" ca="1" si="0"/>
        <v>44080</v>
      </c>
      <c r="F6" s="5" t="s">
        <v>28</v>
      </c>
      <c r="G6" s="5" t="s">
        <v>18</v>
      </c>
      <c r="H6" s="7">
        <v>5900</v>
      </c>
    </row>
    <row r="7" spans="1:9" x14ac:dyDescent="0.3">
      <c r="A7" s="5" t="s">
        <v>29</v>
      </c>
      <c r="B7" s="5" t="s">
        <v>3</v>
      </c>
      <c r="C7" s="5" t="s">
        <v>30</v>
      </c>
      <c r="D7" s="8">
        <f t="shared" ca="1" si="0"/>
        <v>44061</v>
      </c>
      <c r="F7" s="5" t="s">
        <v>17</v>
      </c>
      <c r="G7" s="5" t="s">
        <v>31</v>
      </c>
      <c r="H7" s="7">
        <v>5600</v>
      </c>
    </row>
    <row r="8" spans="1:9" x14ac:dyDescent="0.3">
      <c r="A8" s="5" t="s">
        <v>32</v>
      </c>
      <c r="B8" s="5" t="s">
        <v>4</v>
      </c>
      <c r="C8" s="5" t="s">
        <v>33</v>
      </c>
      <c r="D8" s="8">
        <f t="shared" ca="1" si="0"/>
        <v>44067</v>
      </c>
      <c r="F8" s="5" t="s">
        <v>34</v>
      </c>
      <c r="G8" s="5" t="s">
        <v>21</v>
      </c>
      <c r="H8" s="7">
        <v>7000</v>
      </c>
    </row>
    <row r="9" spans="1:9" x14ac:dyDescent="0.3">
      <c r="A9" s="5" t="s">
        <v>35</v>
      </c>
      <c r="B9" s="5" t="s">
        <v>3</v>
      </c>
      <c r="C9" s="5" t="s">
        <v>36</v>
      </c>
      <c r="D9" s="8">
        <f t="shared" ca="1" si="0"/>
        <v>44070</v>
      </c>
      <c r="F9" s="5" t="s">
        <v>28</v>
      </c>
      <c r="G9" s="5" t="s">
        <v>25</v>
      </c>
      <c r="H9" s="7">
        <v>9000</v>
      </c>
    </row>
    <row r="10" spans="1:9" x14ac:dyDescent="0.3">
      <c r="A10" s="5" t="s">
        <v>37</v>
      </c>
      <c r="B10" s="5" t="s">
        <v>4</v>
      </c>
      <c r="C10" s="5" t="s">
        <v>38</v>
      </c>
      <c r="D10" s="8">
        <f t="shared" ca="1" si="0"/>
        <v>44063</v>
      </c>
      <c r="F10" s="5" t="s">
        <v>24</v>
      </c>
      <c r="G10" s="5" t="s">
        <v>18</v>
      </c>
      <c r="H10" s="7">
        <v>6750</v>
      </c>
    </row>
    <row r="11" spans="1:9" x14ac:dyDescent="0.3">
      <c r="A11" s="5" t="s">
        <v>39</v>
      </c>
      <c r="B11" s="5" t="s">
        <v>3</v>
      </c>
      <c r="C11" s="5" t="s">
        <v>40</v>
      </c>
      <c r="D11" s="8">
        <f t="shared" ca="1" si="0"/>
        <v>44068</v>
      </c>
      <c r="F11" s="5" t="s">
        <v>24</v>
      </c>
      <c r="G11" s="5" t="s">
        <v>21</v>
      </c>
      <c r="H11" s="7">
        <v>8000</v>
      </c>
    </row>
    <row r="12" spans="1:9" x14ac:dyDescent="0.3">
      <c r="A12" s="5" t="s">
        <v>41</v>
      </c>
      <c r="B12" s="5" t="s">
        <v>4</v>
      </c>
      <c r="C12" s="5" t="s">
        <v>42</v>
      </c>
      <c r="D12" s="8">
        <f t="shared" ca="1" si="0"/>
        <v>44064</v>
      </c>
      <c r="F12" s="5" t="s">
        <v>34</v>
      </c>
      <c r="G12" s="5" t="s">
        <v>31</v>
      </c>
      <c r="H12" s="7">
        <v>6200</v>
      </c>
    </row>
    <row r="14" spans="1:9" x14ac:dyDescent="0.3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3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3">
      <c r="A16" s="5" t="s">
        <v>216</v>
      </c>
      <c r="B16" s="5" t="s">
        <v>228</v>
      </c>
      <c r="C16" s="8">
        <v>45934</v>
      </c>
      <c r="D16" s="5" t="str">
        <f>IF(MOD(DAY(C16),5)=0,"수도권","지방")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3">
      <c r="A17" s="5" t="s">
        <v>217</v>
      </c>
      <c r="B17" s="5" t="s">
        <v>229</v>
      </c>
      <c r="C17" s="8">
        <v>45934</v>
      </c>
      <c r="D17" s="5" t="str">
        <f t="shared" ref="D17:D25" si="1">IF(MOD(DAY(C17),5)=0,"수도권","지방")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3">
      <c r="A18" s="5" t="s">
        <v>218</v>
      </c>
      <c r="B18" s="5" t="s">
        <v>230</v>
      </c>
      <c r="C18" s="8">
        <v>45935</v>
      </c>
      <c r="D18" s="5" t="str">
        <f t="shared" si="1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3">
      <c r="A19" s="5" t="s">
        <v>219</v>
      </c>
      <c r="B19" s="5" t="s">
        <v>228</v>
      </c>
      <c r="C19" s="8">
        <v>45935</v>
      </c>
      <c r="D19" s="5" t="str">
        <f t="shared" si="1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3">
      <c r="A20" s="5" t="s">
        <v>220</v>
      </c>
      <c r="B20" s="5" t="s">
        <v>230</v>
      </c>
      <c r="C20" s="8">
        <v>45935</v>
      </c>
      <c r="D20" s="5" t="str">
        <f t="shared" si="1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3">
      <c r="A21" s="5" t="s">
        <v>221</v>
      </c>
      <c r="B21" s="5" t="s">
        <v>229</v>
      </c>
      <c r="C21" s="8">
        <v>45939</v>
      </c>
      <c r="D21" s="5" t="str">
        <f t="shared" si="1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3">
      <c r="A22" s="5" t="s">
        <v>222</v>
      </c>
      <c r="B22" s="5" t="s">
        <v>229</v>
      </c>
      <c r="C22" s="8">
        <v>45939</v>
      </c>
      <c r="D22" s="5" t="str">
        <f t="shared" si="1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3">
      <c r="A23" s="5" t="s">
        <v>223</v>
      </c>
      <c r="B23" s="5" t="s">
        <v>230</v>
      </c>
      <c r="C23" s="8">
        <v>45940</v>
      </c>
      <c r="D23" s="5" t="str">
        <f t="shared" si="1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3">
      <c r="A24" s="5" t="s">
        <v>224</v>
      </c>
      <c r="B24" s="5" t="s">
        <v>228</v>
      </c>
      <c r="C24" s="8">
        <v>45941</v>
      </c>
      <c r="D24" s="5" t="str">
        <f t="shared" si="1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3">
      <c r="A25" s="5" t="s">
        <v>225</v>
      </c>
      <c r="B25" s="5" t="s">
        <v>228</v>
      </c>
      <c r="C25" s="8">
        <v>45941</v>
      </c>
      <c r="D25" s="5" t="str">
        <f t="shared" si="1"/>
        <v>지방</v>
      </c>
      <c r="F25" s="11" t="s">
        <v>62</v>
      </c>
      <c r="G25" s="12"/>
      <c r="H25" s="13"/>
      <c r="I25" s="5"/>
    </row>
    <row r="27" spans="1:9" x14ac:dyDescent="0.3">
      <c r="A27" s="3" t="s">
        <v>63</v>
      </c>
      <c r="B27" s="4" t="s">
        <v>64</v>
      </c>
    </row>
    <row r="28" spans="1:9" x14ac:dyDescent="0.3">
      <c r="A28" s="5" t="s">
        <v>65</v>
      </c>
      <c r="B28" s="5" t="s">
        <v>66</v>
      </c>
      <c r="C28" s="5" t="s">
        <v>67</v>
      </c>
      <c r="D28" s="6" t="s">
        <v>68</v>
      </c>
      <c r="F28" s="14" t="s">
        <v>69</v>
      </c>
      <c r="G28" s="14"/>
    </row>
    <row r="29" spans="1:9" x14ac:dyDescent="0.3">
      <c r="A29" s="5" t="s">
        <v>70</v>
      </c>
      <c r="B29" s="5" t="s">
        <v>71</v>
      </c>
      <c r="C29" s="8">
        <v>45934</v>
      </c>
      <c r="D29" s="5" t="str">
        <f>VLOOKUP(WEEKDAY(C29,2),$F$29:$G$36,2,FALSE)</f>
        <v>토요일</v>
      </c>
      <c r="F29" s="5" t="s">
        <v>73</v>
      </c>
      <c r="G29" s="5" t="s">
        <v>74</v>
      </c>
    </row>
    <row r="30" spans="1:9" x14ac:dyDescent="0.3">
      <c r="A30" s="5" t="s">
        <v>75</v>
      </c>
      <c r="B30" s="5" t="s">
        <v>76</v>
      </c>
      <c r="C30" s="8">
        <v>45935</v>
      </c>
      <c r="D30" s="5" t="str">
        <f t="shared" ref="D30:D38" si="2">VLOOKUP(WEEKDAY(C30,2),$F$29:$G$36,2,FALSE)</f>
        <v>일요일</v>
      </c>
      <c r="F30" s="5">
        <v>1</v>
      </c>
      <c r="G30" s="5" t="s">
        <v>78</v>
      </c>
    </row>
    <row r="31" spans="1:9" x14ac:dyDescent="0.3">
      <c r="A31" s="5" t="s">
        <v>79</v>
      </c>
      <c r="B31" s="5" t="s">
        <v>80</v>
      </c>
      <c r="C31" s="8">
        <v>45936</v>
      </c>
      <c r="D31" s="5" t="str">
        <f t="shared" si="2"/>
        <v>월요일</v>
      </c>
      <c r="F31" s="5">
        <v>2</v>
      </c>
      <c r="G31" s="5" t="s">
        <v>72</v>
      </c>
    </row>
    <row r="32" spans="1:9" x14ac:dyDescent="0.3">
      <c r="A32" s="5" t="s">
        <v>82</v>
      </c>
      <c r="B32" s="5" t="s">
        <v>71</v>
      </c>
      <c r="C32" s="8">
        <v>45942</v>
      </c>
      <c r="D32" s="5" t="str">
        <f t="shared" si="2"/>
        <v>일요일</v>
      </c>
      <c r="F32" s="5">
        <v>3</v>
      </c>
      <c r="G32" s="5" t="s">
        <v>77</v>
      </c>
    </row>
    <row r="33" spans="1:7" x14ac:dyDescent="0.3">
      <c r="A33" s="5" t="s">
        <v>83</v>
      </c>
      <c r="B33" s="5" t="s">
        <v>71</v>
      </c>
      <c r="C33" s="8">
        <v>45943</v>
      </c>
      <c r="D33" s="5" t="str">
        <f t="shared" si="2"/>
        <v>월요일</v>
      </c>
      <c r="F33" s="5">
        <v>4</v>
      </c>
      <c r="G33" s="5" t="s">
        <v>81</v>
      </c>
    </row>
    <row r="34" spans="1:7" x14ac:dyDescent="0.3">
      <c r="A34" s="5" t="s">
        <v>84</v>
      </c>
      <c r="B34" s="5" t="s">
        <v>80</v>
      </c>
      <c r="C34" s="8">
        <v>45947</v>
      </c>
      <c r="D34" s="5" t="str">
        <f t="shared" si="2"/>
        <v>금요일</v>
      </c>
      <c r="F34" s="5">
        <v>5</v>
      </c>
      <c r="G34" s="5" t="s">
        <v>85</v>
      </c>
    </row>
    <row r="35" spans="1:7" x14ac:dyDescent="0.3">
      <c r="A35" s="5" t="s">
        <v>86</v>
      </c>
      <c r="B35" s="5" t="s">
        <v>76</v>
      </c>
      <c r="C35" s="8">
        <v>45948</v>
      </c>
      <c r="D35" s="5" t="str">
        <f t="shared" si="2"/>
        <v>토요일</v>
      </c>
      <c r="F35" s="5">
        <v>6</v>
      </c>
      <c r="G35" s="5" t="s">
        <v>87</v>
      </c>
    </row>
    <row r="36" spans="1:7" x14ac:dyDescent="0.3">
      <c r="A36" s="5" t="s">
        <v>88</v>
      </c>
      <c r="B36" s="5" t="s">
        <v>71</v>
      </c>
      <c r="C36" s="8">
        <v>45951</v>
      </c>
      <c r="D36" s="5" t="str">
        <f t="shared" si="2"/>
        <v>화요일</v>
      </c>
      <c r="F36" s="5">
        <v>7</v>
      </c>
      <c r="G36" s="5" t="s">
        <v>89</v>
      </c>
    </row>
    <row r="37" spans="1:7" x14ac:dyDescent="0.3">
      <c r="A37" s="5" t="s">
        <v>90</v>
      </c>
      <c r="B37" s="5" t="s">
        <v>80</v>
      </c>
      <c r="C37" s="8">
        <v>45955</v>
      </c>
      <c r="D37" s="5" t="str">
        <f t="shared" si="2"/>
        <v>토요일</v>
      </c>
    </row>
    <row r="38" spans="1:7" x14ac:dyDescent="0.3">
      <c r="A38" s="5" t="s">
        <v>91</v>
      </c>
      <c r="B38" s="5" t="s">
        <v>76</v>
      </c>
      <c r="C38" s="8">
        <v>45957</v>
      </c>
      <c r="D38" s="5" t="str">
        <f t="shared" si="2"/>
        <v>월요일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36FA-8390-4043-A071-AA95CCD812E1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6.875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7" t="s">
        <v>262</v>
      </c>
      <c r="C2" s="28"/>
      <c r="D2" s="34"/>
      <c r="E2" s="34"/>
      <c r="F2" s="34"/>
    </row>
    <row r="3" spans="2:6" collapsed="1" x14ac:dyDescent="0.3">
      <c r="B3" s="26"/>
      <c r="C3" s="26"/>
      <c r="D3" s="35" t="s">
        <v>264</v>
      </c>
      <c r="E3" s="35" t="s">
        <v>259</v>
      </c>
      <c r="F3" s="35" t="s">
        <v>261</v>
      </c>
    </row>
    <row r="4" spans="2:6" ht="27" hidden="1" outlineLevel="1" x14ac:dyDescent="0.3">
      <c r="B4" s="30"/>
      <c r="C4" s="30"/>
      <c r="D4" s="23"/>
      <c r="E4" s="37" t="s">
        <v>260</v>
      </c>
      <c r="F4" s="37" t="s">
        <v>260</v>
      </c>
    </row>
    <row r="5" spans="2:6" x14ac:dyDescent="0.3">
      <c r="B5" s="31" t="s">
        <v>263</v>
      </c>
      <c r="C5" s="32"/>
      <c r="D5" s="29"/>
      <c r="E5" s="29"/>
      <c r="F5" s="29"/>
    </row>
    <row r="6" spans="2:6" outlineLevel="1" x14ac:dyDescent="0.3">
      <c r="B6" s="30"/>
      <c r="C6" s="30" t="s">
        <v>257</v>
      </c>
      <c r="D6" s="24">
        <v>1150</v>
      </c>
      <c r="E6" s="36">
        <v>1250</v>
      </c>
      <c r="F6" s="36">
        <v>1050</v>
      </c>
    </row>
    <row r="7" spans="2:6" x14ac:dyDescent="0.3">
      <c r="B7" s="31" t="s">
        <v>265</v>
      </c>
      <c r="C7" s="32"/>
      <c r="D7" s="29"/>
      <c r="E7" s="29"/>
      <c r="F7" s="29"/>
    </row>
    <row r="8" spans="2:6" ht="17.25" outlineLevel="1" thickBot="1" x14ac:dyDescent="0.35">
      <c r="B8" s="33"/>
      <c r="C8" s="33" t="s">
        <v>258</v>
      </c>
      <c r="D8" s="25">
        <v>554753100</v>
      </c>
      <c r="E8" s="25">
        <v>600009900</v>
      </c>
      <c r="F8" s="25">
        <v>507330400</v>
      </c>
    </row>
    <row r="9" spans="2:6" x14ac:dyDescent="0.3">
      <c r="B9" t="s">
        <v>266</v>
      </c>
    </row>
    <row r="10" spans="2:6" x14ac:dyDescent="0.3">
      <c r="B10" t="s">
        <v>267</v>
      </c>
    </row>
    <row r="11" spans="2:6" x14ac:dyDescent="0.3">
      <c r="B11" t="s">
        <v>268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G16" sqref="G16"/>
    </sheetView>
  </sheetViews>
  <sheetFormatPr defaultRowHeight="16.5" x14ac:dyDescent="0.3"/>
  <cols>
    <col min="1" max="1" width="10.375" bestFit="1" customWidth="1"/>
    <col min="2" max="2" width="13.625" bestFit="1" customWidth="1"/>
    <col min="3" max="3" width="8.625" customWidth="1"/>
    <col min="4" max="5" width="11.625" bestFit="1" customWidth="1"/>
    <col min="7" max="7" width="12.625" bestFit="1" customWidth="1"/>
  </cols>
  <sheetData>
    <row r="1" spans="1:7" ht="20.25" x14ac:dyDescent="0.3">
      <c r="A1" s="10" t="s">
        <v>147</v>
      </c>
      <c r="B1" s="10"/>
      <c r="C1" s="10"/>
      <c r="D1" s="10"/>
      <c r="E1" s="10"/>
      <c r="F1" s="10"/>
      <c r="G1" s="10"/>
    </row>
    <row r="3" spans="1:7" x14ac:dyDescent="0.3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3">
      <c r="A4" s="5" t="s">
        <v>155</v>
      </c>
      <c r="B4" s="5">
        <v>1.8</v>
      </c>
      <c r="C4" s="7">
        <v>15000</v>
      </c>
      <c r="D4" s="7">
        <f t="shared" ref="D4:D15" si="0">ROUND(B4*$G$18+(B4*$G$18*25%),-2)</f>
        <v>2600</v>
      </c>
      <c r="E4" s="7">
        <f t="shared" ref="E4:E15" si="1">ROUND(D4+D4*30%,-2)</f>
        <v>3400</v>
      </c>
      <c r="F4" s="7">
        <v>11352</v>
      </c>
      <c r="G4" s="7">
        <f t="shared" ref="G4:G15" si="2">E4*F4</f>
        <v>38596800</v>
      </c>
    </row>
    <row r="5" spans="1:7" x14ac:dyDescent="0.3">
      <c r="A5" s="5" t="s">
        <v>156</v>
      </c>
      <c r="B5" s="5">
        <v>2.4</v>
      </c>
      <c r="C5" s="7">
        <v>12000</v>
      </c>
      <c r="D5" s="7">
        <f t="shared" si="0"/>
        <v>3500</v>
      </c>
      <c r="E5" s="7">
        <f t="shared" si="1"/>
        <v>4600</v>
      </c>
      <c r="F5" s="7">
        <v>10248</v>
      </c>
      <c r="G5" s="7">
        <f t="shared" si="2"/>
        <v>47140800</v>
      </c>
    </row>
    <row r="6" spans="1:7" x14ac:dyDescent="0.3">
      <c r="A6" s="5" t="s">
        <v>157</v>
      </c>
      <c r="B6" s="5">
        <v>3.5</v>
      </c>
      <c r="C6" s="7">
        <v>10000</v>
      </c>
      <c r="D6" s="7">
        <f t="shared" si="0"/>
        <v>5000</v>
      </c>
      <c r="E6" s="7">
        <f t="shared" si="1"/>
        <v>6500</v>
      </c>
      <c r="F6" s="7">
        <v>9348</v>
      </c>
      <c r="G6" s="7">
        <f t="shared" si="2"/>
        <v>60762000</v>
      </c>
    </row>
    <row r="7" spans="1:7" x14ac:dyDescent="0.3">
      <c r="A7" s="5" t="s">
        <v>158</v>
      </c>
      <c r="B7" s="5">
        <v>1.7</v>
      </c>
      <c r="C7" s="7">
        <v>13500</v>
      </c>
      <c r="D7" s="7">
        <f t="shared" si="0"/>
        <v>2400</v>
      </c>
      <c r="E7" s="7">
        <f t="shared" si="1"/>
        <v>3100</v>
      </c>
      <c r="F7" s="7">
        <v>12354</v>
      </c>
      <c r="G7" s="7">
        <f t="shared" si="2"/>
        <v>38297400</v>
      </c>
    </row>
    <row r="8" spans="1:7" x14ac:dyDescent="0.3">
      <c r="A8" s="5" t="s">
        <v>159</v>
      </c>
      <c r="B8" s="5">
        <v>2.5</v>
      </c>
      <c r="C8" s="7">
        <v>12000</v>
      </c>
      <c r="D8" s="7">
        <f t="shared" si="0"/>
        <v>3600</v>
      </c>
      <c r="E8" s="7">
        <f t="shared" si="1"/>
        <v>4700</v>
      </c>
      <c r="F8" s="7">
        <v>9758</v>
      </c>
      <c r="G8" s="7">
        <f t="shared" si="2"/>
        <v>45862600</v>
      </c>
    </row>
    <row r="9" spans="1:7" x14ac:dyDescent="0.3">
      <c r="A9" s="5" t="s">
        <v>160</v>
      </c>
      <c r="B9" s="5">
        <v>2.9</v>
      </c>
      <c r="C9" s="7">
        <v>11000</v>
      </c>
      <c r="D9" s="7">
        <f t="shared" si="0"/>
        <v>4200</v>
      </c>
      <c r="E9" s="7">
        <f t="shared" si="1"/>
        <v>5500</v>
      </c>
      <c r="F9" s="7">
        <v>8465</v>
      </c>
      <c r="G9" s="7">
        <f t="shared" si="2"/>
        <v>46557500</v>
      </c>
    </row>
    <row r="10" spans="1:7" x14ac:dyDescent="0.3">
      <c r="A10" s="5" t="s">
        <v>161</v>
      </c>
      <c r="B10" s="5">
        <v>2.4</v>
      </c>
      <c r="C10" s="7">
        <v>12000</v>
      </c>
      <c r="D10" s="7">
        <f t="shared" si="0"/>
        <v>3500</v>
      </c>
      <c r="E10" s="7">
        <f t="shared" si="1"/>
        <v>4600</v>
      </c>
      <c r="F10" s="7">
        <v>10674</v>
      </c>
      <c r="G10" s="7">
        <f t="shared" si="2"/>
        <v>49100400</v>
      </c>
    </row>
    <row r="11" spans="1:7" x14ac:dyDescent="0.3">
      <c r="A11" s="5" t="s">
        <v>162</v>
      </c>
      <c r="B11" s="5">
        <v>3.1</v>
      </c>
      <c r="C11" s="7">
        <v>10000</v>
      </c>
      <c r="D11" s="7">
        <f t="shared" si="0"/>
        <v>4500</v>
      </c>
      <c r="E11" s="7">
        <f t="shared" si="1"/>
        <v>5900</v>
      </c>
      <c r="F11" s="7">
        <v>8465</v>
      </c>
      <c r="G11" s="7">
        <f t="shared" si="2"/>
        <v>49943500</v>
      </c>
    </row>
    <row r="12" spans="1:7" x14ac:dyDescent="0.3">
      <c r="A12" s="5" t="s">
        <v>163</v>
      </c>
      <c r="B12" s="5">
        <v>3.4</v>
      </c>
      <c r="C12" s="7">
        <v>900</v>
      </c>
      <c r="D12" s="7">
        <f t="shared" si="0"/>
        <v>4900</v>
      </c>
      <c r="E12" s="7">
        <f t="shared" si="1"/>
        <v>6400</v>
      </c>
      <c r="F12" s="7">
        <v>866</v>
      </c>
      <c r="G12" s="7">
        <f t="shared" si="2"/>
        <v>5542400</v>
      </c>
    </row>
    <row r="13" spans="1:7" x14ac:dyDescent="0.3">
      <c r="A13" s="5" t="s">
        <v>164</v>
      </c>
      <c r="B13" s="5">
        <v>1.9</v>
      </c>
      <c r="C13" s="7">
        <v>18000</v>
      </c>
      <c r="D13" s="7">
        <f t="shared" si="0"/>
        <v>2700</v>
      </c>
      <c r="E13" s="7">
        <f t="shared" si="1"/>
        <v>3500</v>
      </c>
      <c r="F13" s="7">
        <v>16584</v>
      </c>
      <c r="G13" s="7">
        <f t="shared" si="2"/>
        <v>58044000</v>
      </c>
    </row>
    <row r="14" spans="1:7" x14ac:dyDescent="0.3">
      <c r="A14" s="5" t="s">
        <v>165</v>
      </c>
      <c r="B14" s="5">
        <v>2.4</v>
      </c>
      <c r="C14" s="7">
        <v>12000</v>
      </c>
      <c r="D14" s="7">
        <f t="shared" si="0"/>
        <v>3500</v>
      </c>
      <c r="E14" s="7">
        <f t="shared" si="1"/>
        <v>4600</v>
      </c>
      <c r="F14" s="7">
        <v>11235</v>
      </c>
      <c r="G14" s="7">
        <f t="shared" si="2"/>
        <v>51681000</v>
      </c>
    </row>
    <row r="15" spans="1:7" x14ac:dyDescent="0.3">
      <c r="A15" s="5" t="s">
        <v>166</v>
      </c>
      <c r="B15" s="5">
        <v>2.7</v>
      </c>
      <c r="C15" s="7">
        <v>13000</v>
      </c>
      <c r="D15" s="7">
        <f t="shared" si="0"/>
        <v>3900</v>
      </c>
      <c r="E15" s="7">
        <f t="shared" si="1"/>
        <v>5100</v>
      </c>
      <c r="F15" s="7">
        <v>12397</v>
      </c>
      <c r="G15" s="7">
        <f t="shared" si="2"/>
        <v>63224700</v>
      </c>
    </row>
    <row r="16" spans="1:7" x14ac:dyDescent="0.3">
      <c r="A16" s="15" t="s">
        <v>127</v>
      </c>
      <c r="B16" s="16"/>
      <c r="C16" s="16"/>
      <c r="D16" s="16"/>
      <c r="E16" s="16"/>
      <c r="F16" s="17"/>
      <c r="G16" s="7">
        <f>SUM(G4:G15)</f>
        <v>554753100</v>
      </c>
    </row>
    <row r="18" spans="6:7" x14ac:dyDescent="0.3">
      <c r="F18" s="5" t="s">
        <v>167</v>
      </c>
      <c r="G18" s="7">
        <v>1150</v>
      </c>
    </row>
  </sheetData>
  <scenarios current="0" sqref="G16">
    <scenario name="환율상승" locked="1" count="1" user="admin" comment="만든 사람 admin 날짜 2026-02-03">
      <inputCells r="G18" val="1250" numFmtId="41"/>
    </scenario>
    <scenario name="환율하락" locked="1" count="1" user="admin" comment="만든 사람 admin 날짜 2026-02-03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D7" sqref="D7"/>
    </sheetView>
  </sheetViews>
  <sheetFormatPr defaultRowHeight="16.5" x14ac:dyDescent="0.3"/>
  <cols>
    <col min="1" max="1" width="10.375" bestFit="1" customWidth="1"/>
    <col min="3" max="5" width="8.625" customWidth="1"/>
    <col min="6" max="6" width="10.625" bestFit="1" customWidth="1"/>
  </cols>
  <sheetData>
    <row r="1" spans="1:6" ht="20.25" x14ac:dyDescent="0.3">
      <c r="A1" s="10" t="s">
        <v>168</v>
      </c>
      <c r="B1" s="10"/>
      <c r="C1" s="10"/>
      <c r="D1" s="10"/>
      <c r="E1" s="10"/>
      <c r="F1" s="10"/>
    </row>
    <row r="3" spans="1:6" x14ac:dyDescent="0.3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3">
      <c r="A4" s="5" t="s">
        <v>173</v>
      </c>
      <c r="B4" s="5" t="s">
        <v>174</v>
      </c>
      <c r="C4" s="7">
        <v>120</v>
      </c>
      <c r="D4" s="7">
        <v>35000</v>
      </c>
      <c r="E4" s="7">
        <v>123</v>
      </c>
      <c r="F4" s="7">
        <f t="shared" ref="F4:F9" si="0">D4*E4</f>
        <v>4305000</v>
      </c>
    </row>
    <row r="5" spans="1:6" x14ac:dyDescent="0.3">
      <c r="A5" s="5" t="s">
        <v>175</v>
      </c>
      <c r="B5" s="5" t="s">
        <v>174</v>
      </c>
      <c r="C5" s="7">
        <v>100</v>
      </c>
      <c r="D5" s="7">
        <v>20000</v>
      </c>
      <c r="E5" s="7">
        <v>153</v>
      </c>
      <c r="F5" s="7">
        <f t="shared" si="0"/>
        <v>3060000</v>
      </c>
    </row>
    <row r="6" spans="1:6" x14ac:dyDescent="0.3">
      <c r="A6" s="5" t="s">
        <v>176</v>
      </c>
      <c r="B6" s="5" t="s">
        <v>177</v>
      </c>
      <c r="C6" s="7">
        <v>100</v>
      </c>
      <c r="D6" s="7">
        <v>40000</v>
      </c>
      <c r="E6" s="7">
        <v>186</v>
      </c>
      <c r="F6" s="7">
        <f t="shared" si="0"/>
        <v>7440000</v>
      </c>
    </row>
    <row r="7" spans="1:6" x14ac:dyDescent="0.3">
      <c r="A7" s="5" t="s">
        <v>178</v>
      </c>
      <c r="B7" s="5" t="s">
        <v>177</v>
      </c>
      <c r="C7" s="7">
        <v>80</v>
      </c>
      <c r="D7" s="7">
        <v>35000</v>
      </c>
      <c r="E7" s="7">
        <v>228.57142857142853</v>
      </c>
      <c r="F7" s="7">
        <f t="shared" si="0"/>
        <v>7999999.9999999981</v>
      </c>
    </row>
    <row r="8" spans="1:6" x14ac:dyDescent="0.3">
      <c r="A8" s="5" t="s">
        <v>179</v>
      </c>
      <c r="B8" s="5" t="s">
        <v>180</v>
      </c>
      <c r="C8" s="7">
        <v>115</v>
      </c>
      <c r="D8" s="7">
        <v>20000</v>
      </c>
      <c r="E8" s="7">
        <v>245</v>
      </c>
      <c r="F8" s="7">
        <f t="shared" si="0"/>
        <v>4900000</v>
      </c>
    </row>
    <row r="9" spans="1:6" x14ac:dyDescent="0.3">
      <c r="A9" s="5" t="s">
        <v>181</v>
      </c>
      <c r="B9" s="5" t="s">
        <v>180</v>
      </c>
      <c r="C9" s="7">
        <v>90</v>
      </c>
      <c r="D9" s="7">
        <v>24000</v>
      </c>
      <c r="E9" s="7">
        <v>218</v>
      </c>
      <c r="F9" s="7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B4" sqref="B4:F11"/>
    </sheetView>
  </sheetViews>
  <sheetFormatPr defaultRowHeight="16.5" x14ac:dyDescent="0.3"/>
  <cols>
    <col min="2" max="6" width="10.625" customWidth="1"/>
  </cols>
  <sheetData>
    <row r="1" spans="1:6" ht="20.25" x14ac:dyDescent="0.3">
      <c r="A1" s="10" t="s">
        <v>182</v>
      </c>
      <c r="B1" s="10"/>
      <c r="C1" s="10"/>
      <c r="D1" s="10"/>
      <c r="E1" s="10"/>
      <c r="F1" s="10"/>
    </row>
    <row r="3" spans="1:6" x14ac:dyDescent="0.3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3">
      <c r="A4" s="5" t="s">
        <v>189</v>
      </c>
      <c r="B4" s="38">
        <v>33000</v>
      </c>
      <c r="C4" s="38">
        <v>77000</v>
      </c>
      <c r="D4" s="38">
        <v>61000</v>
      </c>
      <c r="E4" s="38">
        <v>54000</v>
      </c>
      <c r="F4" s="38">
        <f>SUM(B4:E4)</f>
        <v>225000</v>
      </c>
    </row>
    <row r="5" spans="1:6" x14ac:dyDescent="0.3">
      <c r="A5" s="5" t="s">
        <v>190</v>
      </c>
      <c r="B5" s="38">
        <v>50000</v>
      </c>
      <c r="C5" s="38">
        <v>79000</v>
      </c>
      <c r="D5" s="38">
        <v>43000</v>
      </c>
      <c r="E5" s="38">
        <v>67000</v>
      </c>
      <c r="F5" s="38">
        <f t="shared" ref="F5:F11" si="0">SUM(B5:E5)</f>
        <v>239000</v>
      </c>
    </row>
    <row r="6" spans="1:6" x14ac:dyDescent="0.3">
      <c r="A6" s="5" t="s">
        <v>191</v>
      </c>
      <c r="B6" s="38">
        <v>47000</v>
      </c>
      <c r="C6" s="38">
        <v>36000</v>
      </c>
      <c r="D6" s="38">
        <v>78000</v>
      </c>
      <c r="E6" s="38">
        <v>54000</v>
      </c>
      <c r="F6" s="38">
        <f t="shared" si="0"/>
        <v>215000</v>
      </c>
    </row>
    <row r="7" spans="1:6" x14ac:dyDescent="0.3">
      <c r="A7" s="5" t="s">
        <v>192</v>
      </c>
      <c r="B7" s="38">
        <v>59000</v>
      </c>
      <c r="C7" s="38">
        <v>55000</v>
      </c>
      <c r="D7" s="38">
        <v>76000</v>
      </c>
      <c r="E7" s="38">
        <v>31000</v>
      </c>
      <c r="F7" s="38">
        <f t="shared" si="0"/>
        <v>221000</v>
      </c>
    </row>
    <row r="8" spans="1:6" x14ac:dyDescent="0.3">
      <c r="A8" s="5" t="s">
        <v>193</v>
      </c>
      <c r="B8" s="38">
        <v>65000</v>
      </c>
      <c r="C8" s="38">
        <v>39000</v>
      </c>
      <c r="D8" s="38">
        <v>67000</v>
      </c>
      <c r="E8" s="38">
        <v>54000</v>
      </c>
      <c r="F8" s="38">
        <f t="shared" si="0"/>
        <v>225000</v>
      </c>
    </row>
    <row r="9" spans="1:6" x14ac:dyDescent="0.3">
      <c r="A9" s="5" t="s">
        <v>194</v>
      </c>
      <c r="B9" s="38">
        <v>76000</v>
      </c>
      <c r="C9" s="38">
        <v>41000</v>
      </c>
      <c r="D9" s="38">
        <v>51000</v>
      </c>
      <c r="E9" s="38">
        <v>38000</v>
      </c>
      <c r="F9" s="38">
        <f t="shared" si="0"/>
        <v>206000</v>
      </c>
    </row>
    <row r="10" spans="1:6" x14ac:dyDescent="0.3">
      <c r="A10" s="5" t="s">
        <v>195</v>
      </c>
      <c r="B10" s="38">
        <v>46000</v>
      </c>
      <c r="C10" s="38">
        <v>59000</v>
      </c>
      <c r="D10" s="38">
        <v>78000</v>
      </c>
      <c r="E10" s="38">
        <v>31000</v>
      </c>
      <c r="F10" s="38">
        <f t="shared" si="0"/>
        <v>214000</v>
      </c>
    </row>
    <row r="11" spans="1:6" x14ac:dyDescent="0.3">
      <c r="A11" s="5" t="s">
        <v>196</v>
      </c>
      <c r="B11" s="38">
        <v>78000</v>
      </c>
      <c r="C11" s="38">
        <v>75000</v>
      </c>
      <c r="D11" s="38">
        <v>35000</v>
      </c>
      <c r="E11" s="38">
        <v>54000</v>
      </c>
      <c r="F11" s="38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66675</xdr:colOff>
                    <xdr:row>12</xdr:row>
                    <xdr:rowOff>66675</xdr:rowOff>
                  </from>
                  <to>
                    <xdr:col>2</xdr:col>
                    <xdr:colOff>723900</xdr:colOff>
                    <xdr:row>13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activeCell="T17" sqref="T17"/>
    </sheetView>
  </sheetViews>
  <sheetFormatPr defaultRowHeight="16.5" x14ac:dyDescent="0.3"/>
  <sheetData>
    <row r="1" spans="1:5" ht="20.25" x14ac:dyDescent="0.3">
      <c r="A1" s="10" t="s">
        <v>197</v>
      </c>
      <c r="B1" s="10"/>
      <c r="C1" s="10"/>
      <c r="D1" s="10"/>
      <c r="E1" s="10"/>
    </row>
    <row r="3" spans="1:5" x14ac:dyDescent="0.3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3">
      <c r="A4" s="5" t="s">
        <v>203</v>
      </c>
      <c r="B4" s="5" t="s">
        <v>204</v>
      </c>
      <c r="C4" s="9">
        <v>58000</v>
      </c>
      <c r="D4" s="5">
        <v>13.4</v>
      </c>
      <c r="E4" s="5" t="s">
        <v>205</v>
      </c>
    </row>
    <row r="5" spans="1:5" x14ac:dyDescent="0.3">
      <c r="A5" s="5" t="s">
        <v>206</v>
      </c>
      <c r="B5" s="5" t="s">
        <v>207</v>
      </c>
      <c r="C5" s="9">
        <v>105000</v>
      </c>
      <c r="D5" s="5">
        <v>10.9</v>
      </c>
      <c r="E5" s="5" t="s">
        <v>208</v>
      </c>
    </row>
    <row r="6" spans="1:5" x14ac:dyDescent="0.3">
      <c r="A6" s="5" t="s">
        <v>209</v>
      </c>
      <c r="B6" s="5" t="s">
        <v>210</v>
      </c>
      <c r="C6" s="9">
        <v>37800</v>
      </c>
      <c r="D6" s="5">
        <v>12.5</v>
      </c>
      <c r="E6" s="5" t="s">
        <v>205</v>
      </c>
    </row>
    <row r="7" spans="1:5" x14ac:dyDescent="0.3">
      <c r="A7" s="5" t="s">
        <v>211</v>
      </c>
      <c r="B7" s="5" t="s">
        <v>204</v>
      </c>
      <c r="C7" s="9">
        <v>64200</v>
      </c>
      <c r="D7" s="5">
        <v>11.5</v>
      </c>
      <c r="E7" s="5" t="s">
        <v>205</v>
      </c>
    </row>
    <row r="8" spans="1:5" x14ac:dyDescent="0.3">
      <c r="A8" s="5" t="s">
        <v>212</v>
      </c>
      <c r="B8" s="5" t="s">
        <v>213</v>
      </c>
      <c r="C8" s="9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1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admin</cp:lastModifiedBy>
  <dcterms:created xsi:type="dcterms:W3CDTF">2023-04-27T08:01:32Z</dcterms:created>
  <dcterms:modified xsi:type="dcterms:W3CDTF">2026-02-03T05:54:32Z</dcterms:modified>
</cp:coreProperties>
</file>