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d9ef682ba8babf4/바탕 화면/"/>
    </mc:Choice>
  </mc:AlternateContent>
  <xr:revisionPtr revIDLastSave="2" documentId="8_{FCC888F7-5598-4A4B-826E-D43638CBA225}" xr6:coauthVersionLast="47" xr6:coauthVersionMax="47" xr10:uidLastSave="{8C2ECFF6-B6FE-4A72-AA42-DD95451CA93F}"/>
  <bookViews>
    <workbookView xWindow="-108" yWindow="-108" windowWidth="23256" windowHeight="12456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F5" i="7"/>
  <c r="F6" i="7"/>
  <c r="F7" i="7"/>
  <c r="F8" i="7"/>
  <c r="F9" i="7"/>
  <c r="F10" i="7"/>
  <c r="F11" i="7"/>
  <c r="F4" i="7"/>
  <c r="I25" i="4"/>
  <c r="D19" i="4"/>
  <c r="D20" i="4"/>
  <c r="D21" i="4"/>
  <c r="D22" i="4"/>
  <c r="D23" i="4"/>
  <c r="D24" i="4"/>
  <c r="D25" i="4"/>
  <c r="D17" i="4"/>
  <c r="D18" i="4"/>
  <c r="D16" i="4"/>
  <c r="I3" i="4"/>
  <c r="D4" i="4"/>
  <c r="D5" i="4"/>
  <c r="D6" i="4"/>
  <c r="D7" i="4"/>
  <c r="D8" i="4"/>
  <c r="D9" i="4"/>
  <c r="D10" i="4"/>
  <c r="D11" i="4"/>
  <c r="D12" i="4"/>
  <c r="D3" i="4"/>
  <c r="F4" i="6" l="1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<sst xmlns="http://schemas.openxmlformats.org/spreadsheetml/2006/main" count="340" uniqueCount="269">
  <si>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</si>
  <si>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</si>
  <si>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</si>
  <si>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</si>
  <si>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</si>
  <si>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</si>
  <si>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</si>
  <si>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</si>
  <si>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</si>
  <si>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</si>
  <si>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</si>
  <si>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</si>
  <si>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</si>
  <si>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</si>
  <si>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</si>
  <si>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</si>
  <si>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</si>
  <si>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</si>
  <si>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</si>
  <si>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</si>
  <si>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</si>
  <si>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</si>
  <si>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</si>
  <si>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</si>
  <si>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</si>
  <si>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</si>
  <si>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</si>
  <si>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</si>
  <si>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</si>
  <si>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</si>
  <si>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</si>
  <si>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</si>
  <si>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</si>
  <si>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</si>
  <si>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</si>
  <si>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</si>
  <si>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</si>
  <si>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</si>
  <si>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</si>
  <si>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</si>
  <si>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</si>
  <si>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</si>
  <si>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</si>
  <si>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</si>
  <si>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</si>
  <si>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</si>
  <si>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</si>
  <si>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</si>
  <si>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</si>
  <si>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</si>
  <si>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</si>
  <si>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</si>
  <si>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</si>
  <si>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</si>
  <si>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</si>
  <si>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</si>
  <si>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</si>
  <si>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</si>
  <si>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</si>
  <si>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</si>
  <si>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</si>
  <si>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</si>
  <si>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</si>
  <si>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</si>
  <si>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</si>
  <si>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</si>
  <si>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</si>
  <si>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</si>
  <si>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</si>
  <si>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</si>
  <si>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</si>
  <si>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</si>
  <si>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</si>
  <si>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</si>
  <si>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</si>
  <si>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</si>
  <si>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</si>
  <si>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</si>
  <si>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</si>
  <si>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</si>
  <si>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</si>
  <si>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</si>
  <si>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</si>
  <si>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</si>
  <si>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</si>
  <si>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</si>
  <si>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</si>
  <si>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</si>
  <si>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</si>
  <si>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</si>
  <si>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</si>
  <si>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</si>
  <si>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</si>
  <si>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</si>
  <si>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</si>
  <si>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</si>
  <si>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</si>
  <si>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</si>
  <si>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</si>
  <si>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</si>
  <si>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</si>
  <si>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</si>
  <si>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</si>
  <si>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</si>
  <si>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</si>
  <si>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</si>
  <si>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</si>
  <si>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</si>
  <si>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</si>
  <si>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</si>
  <si>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</si>
  <si>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</si>
  <si>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</si>
  <si>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</si>
  <si>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</si>
  <si>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</si>
  <si>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</si>
  <si>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</si>
  <si>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</si>
  <si>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</si>
  <si>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</si>
  <si>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</si>
  <si>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</si>
  <si>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</si>
  <si>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</si>
  <si>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</si>
  <si>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</si>
  <si>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</si>
  <si>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</si>
  <si>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</si>
  <si>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</si>
  <si>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</si>
  <si>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</si>
  <si>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</si>
  <si>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</si>
  <si>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</si>
  <si>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</si>
  <si>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</si>
  <si>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</si>
  <si>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</si>
  <si>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</si>
  <si>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</si>
  <si>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</si>
  <si>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</si>
  <si>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</si>
  <si>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</si>
  <si>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</si>
  <si>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</si>
  <si>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</si>
  <si>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</si>
  <si>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</si>
  <si>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</si>
  <si>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</si>
  <si>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</si>
  <si>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</si>
  <si>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</si>
  <si>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</si>
  <si>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</si>
  <si>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</si>
  <si>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</si>
  <si>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</si>
  <si>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</si>
  <si>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</si>
  <si>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</si>
  <si>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</si>
  <si>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</si>
  <si>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</si>
  <si>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</si>
  <si>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</si>
  <si>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</si>
  <si>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</si>
  <si>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</si>
  <si>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</si>
  <si>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</si>
  <si>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</si>
  <si>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</si>
  <si>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</si>
  <si>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</si>
  <si>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</si>
  <si>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</si>
  <si>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</si>
  <si>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</si>
  <si>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</si>
  <si>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</si>
  <si>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</si>
  <si>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</si>
  <si>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</si>
  <si>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</si>
  <si>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</si>
  <si>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</si>
  <si>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</si>
  <si>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</si>
  <si>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</si>
  <si>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</si>
  <si>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</si>
  <si>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</si>
  <si>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</si>
  <si>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</si>
  <si>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</si>
  <si>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</si>
  <si>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</si>
  <si>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</si>
  <si>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</si>
  <si>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</si>
  <si>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</si>
  <si>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</si>
  <si>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</si>
  <si>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</si>
  <si>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</si>
  <si>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</si>
  <si>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</si>
  <si>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</si>
  <si>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</si>
  <si>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</si>
  <si>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</si>
  <si>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</si>
  <si>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</si>
  <si>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</si>
  <si>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</si>
  <si>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</si>
  <si>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</si>
  <si>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</si>
  <si>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</si>
  <si>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</si>
  <si>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</si>
  <si>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</si>
  <si>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</si>
  <si>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</si>
  <si>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</si>
  <si>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</si>
  <si>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</si>
  <si>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</si>
  <si>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</si>
  <si>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</si>
  <si>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</si>
  <si>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</si>
  <si>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</si>
  <si>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</si>
  <si>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</si>
  <si>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</si>
  <si>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</si>
  <si>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</si>
  <si>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</si>
  <si>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</si>
  <si>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</si>
  <si>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</si>
  <si>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</si>
  <si>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</si>
  <si>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남</t>
    <phoneticPr fontId="1" type="noConversion"/>
  </si>
  <si>
    <t>여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</si>
  <si>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</si>
  <si>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</si>
  <si>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</si>
  <si>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</si>
  <si>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</si>
  <si>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</si>
  <si>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</si>
  <si>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</si>
  <si>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</si>
  <si>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</si>
  <si>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이상민 날짜 2025-04-11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</si>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</sst>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dd&quot;일&quot;\(aaaa\)"/>
    <numFmt numFmtId="178" formatCode="0_);[Red]\(0\)"/>
    <numFmt numFmtId="179" formatCode="&quot;₩&quot;#,##0_);[Red]\(&quot;₩&quot;#,##0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8"/>
      <color theme="1"/>
      <name val="굴림체"/>
      <family val="3"/>
      <charset val="129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3" borderId="1" xfId="2" applyBorder="1" applyAlignment="1">
      <alignment horizontal="distributed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1" fillId="4" borderId="5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9" fontId="0" fillId="0" borderId="1" xfId="0" applyNumberForma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3"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ED2-46E4-ACD3-B417EB5BF0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ED2-46E4-ACD3-B417EB5BF0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ED2-46E4-ACD3-B417EB5BF0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4ED2-46E4-ACD3-B417EB5BF0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ED2-46E4-ACD3-B417EB5BF0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연비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B-4ED2-46E4-ACD3-B417EB5BF04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D-4ED2-46E4-ACD3-B417EB5BF04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F-4ED2-46E4-ACD3-B417EB5BF04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1-4ED2-46E4-ACD3-B417EB5BF04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3-4ED2-46E4-ACD3-B417EB5BF04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ko-KR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카니반</c:v>
                      </c:pt>
                      <c:pt idx="1">
                        <c:v>너나타</c:v>
                      </c:pt>
                      <c:pt idx="2">
                        <c:v>윈스탐</c:v>
                      </c:pt>
                      <c:pt idx="3">
                        <c:v>제느서스</c:v>
                      </c:pt>
                      <c:pt idx="4">
                        <c:v>우반테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13.4</c:v>
                      </c:pt>
                      <c:pt idx="1">
                        <c:v>10.9</c:v>
                      </c:pt>
                      <c:pt idx="2">
                        <c:v>12.5</c:v>
                      </c:pt>
                      <c:pt idx="3">
                        <c:v>11.5</c:v>
                      </c:pt>
                      <c:pt idx="4">
                        <c:v>13.7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F32-466A-BAE8-2509A126C2E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22860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7916EC30-F17F-D82F-3220-004EE3C29289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2" sqref="D12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250</v>
      </c>
      <c r="B4" s="1" t="s">
        <v>248</v>
      </c>
      <c r="C4" s="1">
        <v>38</v>
      </c>
      <c r="D4" s="1" t="s">
        <v>245</v>
      </c>
      <c r="E4" s="1" t="s">
        <v>240</v>
      </c>
      <c r="F4" s="1" t="s">
        <v>238</v>
      </c>
    </row>
    <row r="5" spans="1:6" x14ac:dyDescent="0.4">
      <c r="A5" s="1" t="s">
        <v>251</v>
      </c>
      <c r="B5" s="1" t="s">
        <v>249</v>
      </c>
      <c r="C5" s="1">
        <v>45</v>
      </c>
      <c r="D5" s="1" t="s">
        <v>246</v>
      </c>
      <c r="E5" s="1" t="s">
        <v>241</v>
      </c>
      <c r="F5" s="1" t="s">
        <v>239</v>
      </c>
    </row>
    <row r="6" spans="1:6" x14ac:dyDescent="0.4">
      <c r="A6" s="1" t="s">
        <v>252</v>
      </c>
      <c r="B6" s="1" t="s">
        <v>249</v>
      </c>
      <c r="C6" s="1">
        <v>29</v>
      </c>
      <c r="D6" s="1" t="s">
        <v>247</v>
      </c>
      <c r="E6" s="1" t="s">
        <v>242</v>
      </c>
      <c r="F6" s="1" t="s">
        <v>239</v>
      </c>
    </row>
    <row r="7" spans="1:6" x14ac:dyDescent="0.4">
      <c r="A7" s="1" t="s">
        <v>253</v>
      </c>
      <c r="B7" s="1" t="s">
        <v>248</v>
      </c>
      <c r="C7" s="1">
        <v>46</v>
      </c>
      <c r="D7" s="1" t="s">
        <v>245</v>
      </c>
      <c r="E7" s="1" t="s">
        <v>243</v>
      </c>
      <c r="F7" s="1" t="s">
        <v>238</v>
      </c>
    </row>
    <row r="8" spans="1:6" x14ac:dyDescent="0.4">
      <c r="A8" s="1" t="s">
        <v>254</v>
      </c>
      <c r="B8" s="1" t="s">
        <v>248</v>
      </c>
      <c r="C8" s="1">
        <v>51</v>
      </c>
      <c r="D8" s="1" t="s">
        <v>246</v>
      </c>
      <c r="E8" s="1" t="s">
        <v>240</v>
      </c>
      <c r="F8" s="1" t="s">
        <v>239</v>
      </c>
    </row>
    <row r="9" spans="1:6" x14ac:dyDescent="0.4">
      <c r="A9" s="1" t="s">
        <v>255</v>
      </c>
      <c r="B9" s="1" t="s">
        <v>249</v>
      </c>
      <c r="C9" s="1">
        <v>34</v>
      </c>
      <c r="D9" s="1" t="s">
        <v>246</v>
      </c>
      <c r="E9" s="1" t="s">
        <v>244</v>
      </c>
      <c r="F9" s="1" t="s">
        <v>238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H7" sqref="H7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32" t="s">
        <v>256</v>
      </c>
      <c r="B1" s="33"/>
      <c r="C1" s="33"/>
      <c r="D1" s="33"/>
      <c r="E1" s="33"/>
      <c r="F1" s="33"/>
    </row>
    <row r="3" spans="1:6" x14ac:dyDescent="0.4">
      <c r="A3" s="11" t="s">
        <v>92</v>
      </c>
      <c r="B3" s="11" t="s">
        <v>93</v>
      </c>
      <c r="C3" s="11" t="s">
        <v>94</v>
      </c>
      <c r="D3" s="11" t="s">
        <v>95</v>
      </c>
      <c r="E3" s="11" t="s">
        <v>96</v>
      </c>
      <c r="F3" s="11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12">
        <v>45622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12">
        <v>45624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12">
        <v>45621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12">
        <v>45620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12">
        <v>45623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12">
        <v>45620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12">
        <v>45622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12">
        <v>45619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12">
        <v>45622</v>
      </c>
      <c r="F12" s="5">
        <v>35</v>
      </c>
    </row>
    <row r="13" spans="1:6" x14ac:dyDescent="0.4">
      <c r="A13" s="5" t="s">
        <v>127</v>
      </c>
      <c r="B13" s="13"/>
      <c r="C13" s="13"/>
      <c r="D13" s="13"/>
      <c r="E13" s="13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I6" sqref="I6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34" t="s">
        <v>128</v>
      </c>
      <c r="B1" s="34"/>
      <c r="C1" s="34"/>
      <c r="D1" s="34"/>
      <c r="E1" s="34"/>
      <c r="F1" s="34"/>
      <c r="G1" s="34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2" priority="3">
      <formula>AND($E$4&gt;=60,$G$4&gt;=300)</formula>
    </cfRule>
    <cfRule type="expression" dxfId="1" priority="2">
      <formula>AND($E$4&gt;60,$G$4&gt;=300)</formula>
    </cfRule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8"/>
  <sheetViews>
    <sheetView tabSelected="1" topLeftCell="A25" workbookViewId="0">
      <selection activeCell="G40" sqref="G40"/>
    </sheetView>
  </sheetViews>
  <sheetFormatPr defaultRowHeight="17.399999999999999" x14ac:dyDescent="0.4"/>
  <cols>
    <col min="3" max="3" width="14.19921875" bestFit="1" customWidth="1"/>
    <col min="4" max="4" width="10.8984375" bestFit="1" customWidth="1"/>
    <col min="12" max="12" width="10.8984375" bestFit="1" customWidth="1"/>
  </cols>
  <sheetData>
    <row r="1" spans="1:12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12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12" x14ac:dyDescent="0.4">
      <c r="A3" s="5" t="s">
        <v>15</v>
      </c>
      <c r="B3" s="5" t="s">
        <v>4</v>
      </c>
      <c r="C3" s="5" t="s">
        <v>16</v>
      </c>
      <c r="D3" s="16">
        <f ca="1">YEAR(TODAY())-LEFT(C3,2)-1900</f>
        <v>47</v>
      </c>
      <c r="F3" s="5" t="s">
        <v>17</v>
      </c>
      <c r="G3" s="5" t="s">
        <v>18</v>
      </c>
      <c r="H3" s="8">
        <v>9800</v>
      </c>
      <c r="I3" s="7">
        <f>SUMIF(G3:G12,G3,H3:H12)/SUM(H3:H12)</f>
        <v>0.30816746739876461</v>
      </c>
    </row>
    <row r="4" spans="1:12" x14ac:dyDescent="0.4">
      <c r="A4" s="5" t="s">
        <v>19</v>
      </c>
      <c r="B4" s="5" t="s">
        <v>4</v>
      </c>
      <c r="C4" s="5" t="s">
        <v>20</v>
      </c>
      <c r="D4" s="16">
        <f t="shared" ref="D4:D12" ca="1" si="0">YEAR(TODAY())-LEFT(C4,2)-1900</f>
        <v>38</v>
      </c>
      <c r="F4" s="5" t="s">
        <v>17</v>
      </c>
      <c r="G4" s="5" t="s">
        <v>21</v>
      </c>
      <c r="H4" s="8">
        <v>6500</v>
      </c>
    </row>
    <row r="5" spans="1:12" x14ac:dyDescent="0.4">
      <c r="A5" s="5" t="s">
        <v>22</v>
      </c>
      <c r="B5" s="5" t="s">
        <v>3</v>
      </c>
      <c r="C5" s="5" t="s">
        <v>23</v>
      </c>
      <c r="D5" s="16">
        <f t="shared" ca="1" si="0"/>
        <v>44</v>
      </c>
      <c r="F5" s="5" t="s">
        <v>24</v>
      </c>
      <c r="G5" s="5" t="s">
        <v>25</v>
      </c>
      <c r="H5" s="8">
        <v>8100</v>
      </c>
      <c r="L5" s="14"/>
    </row>
    <row r="6" spans="1:12" x14ac:dyDescent="0.4">
      <c r="A6" s="5" t="s">
        <v>26</v>
      </c>
      <c r="B6" s="5" t="s">
        <v>4</v>
      </c>
      <c r="C6" s="5" t="s">
        <v>27</v>
      </c>
      <c r="D6" s="16">
        <f t="shared" ca="1" si="0"/>
        <v>49</v>
      </c>
      <c r="F6" s="5" t="s">
        <v>28</v>
      </c>
      <c r="G6" s="5" t="s">
        <v>18</v>
      </c>
      <c r="H6" s="8">
        <v>5900</v>
      </c>
    </row>
    <row r="7" spans="1:12" x14ac:dyDescent="0.4">
      <c r="A7" s="5" t="s">
        <v>29</v>
      </c>
      <c r="B7" s="5" t="s">
        <v>3</v>
      </c>
      <c r="C7" s="5" t="s">
        <v>30</v>
      </c>
      <c r="D7" s="16">
        <f t="shared" ca="1" si="0"/>
        <v>30</v>
      </c>
      <c r="F7" s="5" t="s">
        <v>17</v>
      </c>
      <c r="G7" s="5" t="s">
        <v>31</v>
      </c>
      <c r="H7" s="8">
        <v>5600</v>
      </c>
      <c r="L7" s="15"/>
    </row>
    <row r="8" spans="1:12" x14ac:dyDescent="0.4">
      <c r="A8" s="5" t="s">
        <v>32</v>
      </c>
      <c r="B8" s="5" t="s">
        <v>4</v>
      </c>
      <c r="C8" s="5" t="s">
        <v>33</v>
      </c>
      <c r="D8" s="16">
        <f t="shared" ca="1" si="0"/>
        <v>36</v>
      </c>
      <c r="F8" s="5" t="s">
        <v>34</v>
      </c>
      <c r="G8" s="5" t="s">
        <v>21</v>
      </c>
      <c r="H8" s="8">
        <v>7000</v>
      </c>
    </row>
    <row r="9" spans="1:12" x14ac:dyDescent="0.4">
      <c r="A9" s="5" t="s">
        <v>35</v>
      </c>
      <c r="B9" s="5" t="s">
        <v>3</v>
      </c>
      <c r="C9" s="5" t="s">
        <v>36</v>
      </c>
      <c r="D9" s="16">
        <f t="shared" ca="1" si="0"/>
        <v>39</v>
      </c>
      <c r="F9" s="5" t="s">
        <v>28</v>
      </c>
      <c r="G9" s="5" t="s">
        <v>25</v>
      </c>
      <c r="H9" s="8">
        <v>9000</v>
      </c>
    </row>
    <row r="10" spans="1:12" x14ac:dyDescent="0.4">
      <c r="A10" s="5" t="s">
        <v>37</v>
      </c>
      <c r="B10" s="5" t="s">
        <v>4</v>
      </c>
      <c r="C10" s="5" t="s">
        <v>38</v>
      </c>
      <c r="D10" s="16">
        <f t="shared" ca="1" si="0"/>
        <v>32</v>
      </c>
      <c r="F10" s="5" t="s">
        <v>24</v>
      </c>
      <c r="G10" s="5" t="s">
        <v>18</v>
      </c>
      <c r="H10" s="8">
        <v>6750</v>
      </c>
    </row>
    <row r="11" spans="1:12" x14ac:dyDescent="0.4">
      <c r="A11" s="5" t="s">
        <v>39</v>
      </c>
      <c r="B11" s="5" t="s">
        <v>3</v>
      </c>
      <c r="C11" s="5" t="s">
        <v>40</v>
      </c>
      <c r="D11" s="16">
        <f t="shared" ca="1" si="0"/>
        <v>37</v>
      </c>
      <c r="F11" s="5" t="s">
        <v>24</v>
      </c>
      <c r="G11" s="5" t="s">
        <v>21</v>
      </c>
      <c r="H11" s="8">
        <v>8000</v>
      </c>
    </row>
    <row r="12" spans="1:12" x14ac:dyDescent="0.4">
      <c r="A12" s="5" t="s">
        <v>41</v>
      </c>
      <c r="B12" s="5" t="s">
        <v>4</v>
      </c>
      <c r="C12" s="5" t="s">
        <v>42</v>
      </c>
      <c r="D12" s="16">
        <f t="shared" ca="1" si="0"/>
        <v>33</v>
      </c>
      <c r="F12" s="5" t="s">
        <v>34</v>
      </c>
      <c r="G12" s="5" t="s">
        <v>31</v>
      </c>
      <c r="H12" s="8">
        <v>6200</v>
      </c>
    </row>
    <row r="14" spans="1:12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12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12" x14ac:dyDescent="0.4">
      <c r="A16" s="5" t="s">
        <v>216</v>
      </c>
      <c r="B16" s="5" t="s">
        <v>228</v>
      </c>
      <c r="C16" s="9">
        <v>45569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9">
        <v>45569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9">
        <v>45570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9">
        <v>45570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9">
        <v>45570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9">
        <v>45574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9">
        <v>45574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9">
        <v>45575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9">
        <v>45576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9">
        <v>45576</v>
      </c>
      <c r="D25" s="5" t="str">
        <f t="shared" si="1"/>
        <v>지방</v>
      </c>
      <c r="F25" s="35" t="s">
        <v>62</v>
      </c>
      <c r="G25" s="36"/>
      <c r="H25" s="37"/>
      <c r="I25" s="5">
        <f>COUNTIFS(H16:H24,"&gt;="&amp;LARGE(H16:H24,5),I16:I24,"&gt;="&amp;LARGE(I16:I24,5))</f>
        <v>4</v>
      </c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38" t="s">
        <v>69</v>
      </c>
      <c r="G28" s="38"/>
    </row>
    <row r="29" spans="1:9" x14ac:dyDescent="0.4">
      <c r="A29" s="5" t="s">
        <v>70</v>
      </c>
      <c r="B29" s="5" t="s">
        <v>71</v>
      </c>
      <c r="C29" s="9">
        <v>45569</v>
      </c>
      <c r="D29" s="5" t="str">
        <f>VLOOKUP(WEEKDAY(C29,2),$F$30:$G$36,2,0)</f>
        <v>금요일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9">
        <v>45570</v>
      </c>
      <c r="D30" s="5" t="str">
        <f t="shared" ref="D30:D38" si="2">VLOOKUP(WEEKDAY(C30,2),$F$30:$G$36,2,0)</f>
        <v>토요일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9">
        <v>45571</v>
      </c>
      <c r="D31" s="5" t="str">
        <f t="shared" si="2"/>
        <v>일요일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9">
        <v>45577</v>
      </c>
      <c r="D32" s="5" t="str">
        <f t="shared" si="2"/>
        <v>토요일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9">
        <v>45578</v>
      </c>
      <c r="D33" s="5" t="str">
        <f t="shared" si="2"/>
        <v>일요일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9">
        <v>45582</v>
      </c>
      <c r="D34" s="5" t="str">
        <f t="shared" si="2"/>
        <v>목요일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9">
        <v>45583</v>
      </c>
      <c r="D35" s="5" t="str">
        <f t="shared" si="2"/>
        <v>금요일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9">
        <v>45586</v>
      </c>
      <c r="D36" s="5" t="str">
        <f t="shared" si="2"/>
        <v>월요일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9">
        <v>45590</v>
      </c>
      <c r="D37" s="5" t="str">
        <f t="shared" si="2"/>
        <v>금요일</v>
      </c>
    </row>
    <row r="38" spans="1:7" x14ac:dyDescent="0.4">
      <c r="A38" s="5" t="s">
        <v>91</v>
      </c>
      <c r="B38" s="5" t="s">
        <v>76</v>
      </c>
      <c r="C38" s="9">
        <v>45592</v>
      </c>
      <c r="D38" s="5" t="str">
        <f t="shared" si="2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D173-B5E9-4F5D-B769-FBB59E73EE23}">
  <sheetPr>
    <outlinePr summaryBelow="0"/>
  </sheetPr>
  <dimension ref="B1:F11"/>
  <sheetViews>
    <sheetView showGridLines="0" workbookViewId="0">
      <selection activeCell="F19" sqref="F19"/>
    </sheetView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0" t="s">
        <v>262</v>
      </c>
      <c r="C2" s="21"/>
      <c r="D2" s="27"/>
      <c r="E2" s="27"/>
      <c r="F2" s="27"/>
    </row>
    <row r="3" spans="2:6" collapsed="1" x14ac:dyDescent="0.4">
      <c r="B3" s="19"/>
      <c r="C3" s="19"/>
      <c r="D3" s="28" t="s">
        <v>264</v>
      </c>
      <c r="E3" s="28" t="s">
        <v>259</v>
      </c>
      <c r="F3" s="28" t="s">
        <v>261</v>
      </c>
    </row>
    <row r="4" spans="2:6" ht="46.8" hidden="1" outlineLevel="1" x14ac:dyDescent="0.4">
      <c r="B4" s="23"/>
      <c r="C4" s="23"/>
      <c r="E4" s="30" t="s">
        <v>260</v>
      </c>
      <c r="F4" s="30" t="s">
        <v>260</v>
      </c>
    </row>
    <row r="5" spans="2:6" x14ac:dyDescent="0.4">
      <c r="B5" s="24" t="s">
        <v>263</v>
      </c>
      <c r="C5" s="25"/>
      <c r="D5" s="22"/>
      <c r="E5" s="22"/>
      <c r="F5" s="22"/>
    </row>
    <row r="6" spans="2:6" outlineLevel="1" x14ac:dyDescent="0.4">
      <c r="B6" s="23"/>
      <c r="C6" s="23" t="s">
        <v>257</v>
      </c>
      <c r="D6" s="17">
        <v>1150</v>
      </c>
      <c r="E6" s="29">
        <v>1250</v>
      </c>
      <c r="F6" s="29">
        <v>1050</v>
      </c>
    </row>
    <row r="7" spans="2:6" x14ac:dyDescent="0.4">
      <c r="B7" s="24" t="s">
        <v>265</v>
      </c>
      <c r="C7" s="25"/>
      <c r="D7" s="22"/>
      <c r="E7" s="22"/>
      <c r="F7" s="22"/>
    </row>
    <row r="8" spans="2:6" ht="18" outlineLevel="1" thickBot="1" x14ac:dyDescent="0.45">
      <c r="B8" s="26"/>
      <c r="C8" s="26" t="s">
        <v>258</v>
      </c>
      <c r="D8" s="18">
        <v>554753100</v>
      </c>
      <c r="E8" s="18">
        <v>600009900</v>
      </c>
      <c r="F8" s="18">
        <v>507330400</v>
      </c>
    </row>
    <row r="9" spans="2:6" x14ac:dyDescent="0.4">
      <c r="B9" t="s">
        <v>266</v>
      </c>
    </row>
    <row r="10" spans="2:6" x14ac:dyDescent="0.4">
      <c r="B10" t="s">
        <v>267</v>
      </c>
    </row>
    <row r="11" spans="2:6" x14ac:dyDescent="0.4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34" t="s">
        <v>147</v>
      </c>
      <c r="B1" s="34"/>
      <c r="C1" s="34"/>
      <c r="D1" s="34"/>
      <c r="E1" s="34"/>
      <c r="F1" s="34"/>
      <c r="G1" s="34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4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4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4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4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4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4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4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4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4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4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4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4">
      <c r="A16" s="39" t="s">
        <v>127</v>
      </c>
      <c r="B16" s="40"/>
      <c r="C16" s="40"/>
      <c r="D16" s="40"/>
      <c r="E16" s="40"/>
      <c r="F16" s="41"/>
      <c r="G16" s="8">
        <f>SUM(G4:G15)</f>
        <v>554753100</v>
      </c>
    </row>
    <row r="18" spans="6:7" x14ac:dyDescent="0.4">
      <c r="F18" s="5" t="s">
        <v>167</v>
      </c>
      <c r="G18" s="8">
        <v>1150</v>
      </c>
    </row>
  </sheetData>
  <scenarios current="0" sqref="G16">
    <scenario name="환율상승" locked="1" count="1" user="이상민" comment="만든 사람 이상민 날짜 2025-04-11">
      <inputCells r="G18" val="1250" numFmtId="41"/>
    </scenario>
    <scenario name="환율하락" locked="1" count="1" user="이상민" comment="만든 사람 이상민 날짜 2025-04-11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A4" sqref="A4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34" t="s">
        <v>168</v>
      </c>
      <c r="B1" s="34"/>
      <c r="C1" s="34"/>
      <c r="D1" s="34"/>
      <c r="E1" s="34"/>
      <c r="F1" s="34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4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4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4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4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J13" sqref="J13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34" t="s">
        <v>182</v>
      </c>
      <c r="B1" s="34"/>
      <c r="C1" s="34"/>
      <c r="D1" s="34"/>
      <c r="E1" s="34"/>
      <c r="F1" s="34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5" t="s">
        <v>189</v>
      </c>
      <c r="B4" s="31">
        <v>33000</v>
      </c>
      <c r="C4" s="31">
        <v>77000</v>
      </c>
      <c r="D4" s="31">
        <v>61000</v>
      </c>
      <c r="E4" s="31">
        <v>54000</v>
      </c>
      <c r="F4" s="31">
        <f>SUM(B4:E4)</f>
        <v>225000</v>
      </c>
    </row>
    <row r="5" spans="1:6" x14ac:dyDescent="0.4">
      <c r="A5" s="5" t="s">
        <v>190</v>
      </c>
      <c r="B5" s="31">
        <v>50000</v>
      </c>
      <c r="C5" s="31">
        <v>79000</v>
      </c>
      <c r="D5" s="31">
        <v>43000</v>
      </c>
      <c r="E5" s="31">
        <v>67000</v>
      </c>
      <c r="F5" s="31">
        <f t="shared" ref="F5:F11" si="0">SUM(B5:E5)</f>
        <v>239000</v>
      </c>
    </row>
    <row r="6" spans="1:6" x14ac:dyDescent="0.4">
      <c r="A6" s="5" t="s">
        <v>191</v>
      </c>
      <c r="B6" s="31">
        <v>47000</v>
      </c>
      <c r="C6" s="31">
        <v>36000</v>
      </c>
      <c r="D6" s="31">
        <v>78000</v>
      </c>
      <c r="E6" s="31">
        <v>54000</v>
      </c>
      <c r="F6" s="31">
        <f t="shared" si="0"/>
        <v>215000</v>
      </c>
    </row>
    <row r="7" spans="1:6" x14ac:dyDescent="0.4">
      <c r="A7" s="5" t="s">
        <v>192</v>
      </c>
      <c r="B7" s="31">
        <v>59000</v>
      </c>
      <c r="C7" s="31">
        <v>55000</v>
      </c>
      <c r="D7" s="31">
        <v>76000</v>
      </c>
      <c r="E7" s="31">
        <v>31000</v>
      </c>
      <c r="F7" s="31">
        <f t="shared" si="0"/>
        <v>221000</v>
      </c>
    </row>
    <row r="8" spans="1:6" x14ac:dyDescent="0.4">
      <c r="A8" s="5" t="s">
        <v>193</v>
      </c>
      <c r="B8" s="31">
        <v>65000</v>
      </c>
      <c r="C8" s="31">
        <v>39000</v>
      </c>
      <c r="D8" s="31">
        <v>67000</v>
      </c>
      <c r="E8" s="31">
        <v>54000</v>
      </c>
      <c r="F8" s="31">
        <f t="shared" si="0"/>
        <v>225000</v>
      </c>
    </row>
    <row r="9" spans="1:6" x14ac:dyDescent="0.4">
      <c r="A9" s="5" t="s">
        <v>194</v>
      </c>
      <c r="B9" s="31">
        <v>76000</v>
      </c>
      <c r="C9" s="31">
        <v>41000</v>
      </c>
      <c r="D9" s="31">
        <v>51000</v>
      </c>
      <c r="E9" s="31">
        <v>38000</v>
      </c>
      <c r="F9" s="31">
        <f t="shared" si="0"/>
        <v>206000</v>
      </c>
    </row>
    <row r="10" spans="1:6" x14ac:dyDescent="0.4">
      <c r="A10" s="5" t="s">
        <v>195</v>
      </c>
      <c r="B10" s="31">
        <v>46000</v>
      </c>
      <c r="C10" s="31">
        <v>59000</v>
      </c>
      <c r="D10" s="31">
        <v>78000</v>
      </c>
      <c r="E10" s="31">
        <v>31000</v>
      </c>
      <c r="F10" s="31">
        <f t="shared" si="0"/>
        <v>214000</v>
      </c>
    </row>
    <row r="11" spans="1:6" x14ac:dyDescent="0.4">
      <c r="A11" s="5" t="s">
        <v>196</v>
      </c>
      <c r="B11" s="31">
        <v>78000</v>
      </c>
      <c r="C11" s="31">
        <v>75000</v>
      </c>
      <c r="D11" s="31">
        <v>35000</v>
      </c>
      <c r="E11" s="31">
        <v>54000</v>
      </c>
      <c r="F11" s="31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9" sqref="J9"/>
    </sheetView>
  </sheetViews>
  <sheetFormatPr defaultRowHeight="17.399999999999999" x14ac:dyDescent="0.4"/>
  <sheetData>
    <row r="1" spans="1:5" ht="21" x14ac:dyDescent="0.4">
      <c r="A1" s="34" t="s">
        <v>197</v>
      </c>
      <c r="B1" s="34"/>
      <c r="C1" s="34"/>
      <c r="D1" s="34"/>
      <c r="E1" s="34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상민 이</cp:lastModifiedBy>
  <dcterms:created xsi:type="dcterms:W3CDTF">2023-04-27T08:01:32Z</dcterms:created>
  <dcterms:modified xsi:type="dcterms:W3CDTF">2025-04-11T15:00:11Z</dcterms:modified>
</cp:coreProperties>
</file>