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samsung-pc\Desktop\"/>
    </mc:Choice>
  </mc:AlternateContent>
  <xr:revisionPtr revIDLastSave="0" documentId="13_ncr:1_{1BD5EC90-D15A-4283-89B8-322D78CE79D5}" xr6:coauthVersionLast="47" xr6:coauthVersionMax="47" xr10:uidLastSave="{00000000-0000-0000-0000-000000000000}"/>
  <bookViews>
    <workbookView xWindow="-120" yWindow="-120" windowWidth="20730" windowHeight="1116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D30" i="4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<sst xmlns="http://schemas.openxmlformats.org/spreadsheetml/2006/main" count="340" uniqueCount="269">
  <si>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</si>
  <si>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</si>
  <si>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</si>
  <si>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</si>
  <si>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</si>
  <si>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</si>
  <si>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</si>
  <si>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</si>
  <si>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</si>
  <si>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</si>
  <si>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</si>
  <si>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</si>
  <si>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</si>
  <si>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</si>
  <si>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</si>
  <si>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</si>
  <si>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</si>
  <si>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</si>
  <si>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</si>
  <si>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</si>
  <si>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</si>
  <si>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</si>
  <si>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</si>
  <si>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</si>
  <si>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</si>
  <si>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</si>
  <si>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</si>
  <si>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</si>
  <si>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</si>
  <si>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</si>
  <si>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</si>
  <si>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</si>
  <si>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</si>
  <si>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</si>
  <si>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</si>
  <si>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</si>
  <si>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</si>
  <si>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</si>
  <si>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</si>
  <si>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</si>
  <si>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</si>
  <si>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</si>
  <si>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</si>
  <si>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</si>
  <si>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</si>
  <si>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</si>
  <si>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</si>
  <si>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</si>
  <si>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</si>
  <si>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</si>
  <si>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</si>
  <si>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</si>
  <si>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</si>
  <si>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</si>
  <si>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</si>
  <si>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</si>
  <si>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</si>
  <si>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</si>
  <si>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</si>
  <si>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</si>
  <si>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</si>
  <si>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</si>
  <si>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</si>
  <si>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</si>
  <si>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</si>
  <si>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</si>
  <si>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</si>
  <si>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</si>
  <si>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</si>
  <si>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</si>
  <si>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</si>
  <si>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</si>
  <si>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</si>
  <si>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</si>
  <si>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</si>
  <si>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</si>
  <si>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</si>
  <si>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</si>
  <si>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</si>
  <si>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</si>
  <si>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</si>
  <si>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</si>
  <si>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</si>
  <si>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</si>
  <si>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</si>
  <si>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</si>
  <si>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</si>
  <si>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</si>
  <si>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</si>
  <si>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</si>
  <si>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</si>
  <si>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</si>
  <si>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</si>
  <si>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</si>
  <si>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</si>
  <si>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</si>
  <si>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</si>
  <si>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</si>
  <si>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</si>
  <si>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</si>
  <si>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</si>
  <si>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</si>
  <si>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</si>
  <si>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</si>
  <si>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</si>
  <si>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</si>
  <si>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</si>
  <si>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</si>
  <si>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</si>
  <si>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</si>
  <si>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</si>
  <si>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</si>
  <si>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</si>
  <si>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</si>
  <si>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</si>
  <si>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</si>
  <si>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</si>
  <si>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</si>
  <si>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</si>
  <si>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</si>
  <si>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</si>
  <si>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</si>
  <si>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</si>
  <si>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</si>
  <si>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</si>
  <si>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</si>
  <si>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</si>
  <si>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</si>
  <si>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</si>
  <si>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</si>
  <si>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</si>
  <si>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</si>
  <si>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</si>
  <si>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</si>
  <si>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</si>
  <si>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</si>
  <si>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</si>
  <si>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</si>
  <si>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</si>
  <si>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</si>
  <si>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</si>
  <si>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</si>
  <si>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</si>
  <si>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</si>
  <si>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</si>
  <si>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</si>
  <si>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</si>
  <si>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</si>
  <si>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</si>
  <si>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</si>
  <si>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</si>
  <si>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</si>
  <si>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</si>
  <si>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</si>
  <si>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</si>
  <si>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</si>
  <si>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</si>
  <si>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</si>
  <si>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</si>
  <si>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</si>
  <si>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</si>
  <si>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</si>
  <si>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</si>
  <si>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</si>
  <si>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</si>
  <si>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</si>
  <si>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</si>
  <si>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</si>
  <si>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</si>
  <si>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</si>
  <si>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</si>
  <si>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</si>
  <si>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</si>
  <si>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</si>
  <si>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</si>
  <si>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</si>
  <si>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</si>
  <si>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</si>
  <si>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</si>
  <si>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</si>
  <si>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</si>
  <si>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</si>
  <si>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</si>
  <si>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</si>
  <si>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</si>
  <si>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</si>
  <si>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</si>
  <si>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</si>
  <si>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</si>
  <si>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</si>
  <si>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</si>
  <si>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</si>
  <si>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</si>
  <si>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</si>
  <si>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</si>
  <si>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</si>
  <si>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</si>
  <si>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</si>
  <si>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</si>
  <si>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</si>
  <si>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</si>
  <si>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</si>
  <si>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</si>
  <si>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</si>
  <si>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</si>
  <si>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</si>
  <si>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</si>
  <si>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</si>
  <si>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</si>
  <si>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</si>
  <si>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</si>
  <si>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</si>
  <si>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</si>
  <si>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</si>
  <si>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</si>
  <si>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</si>
  <si>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</si>
  <si>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</si>
  <si>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</si>
  <si>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</si>
  <si>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</si>
  <si>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</si>
  <si>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</si>
  <si>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</si>
  <si>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</si>
  <si>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</si>
  <si>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</si>
  <si>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</si>
  <si>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</si>
  <si>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</si>
  <si>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</si>
  <si>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</si>
  <si>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</si>
  <si>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</si>
  <si>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</si>
  <si>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</si>
  <si>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</si>
  <si>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</si>
  <si>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</si>
  <si>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</si>
  <si>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</si>
  <si>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</si>
  <si>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</si>
  <si>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</si>
  <si>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</si>
  <si>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</si>
  <si>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</si>
  <si>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</si>
  <si>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</si>
  <si>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</si>
  <si>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</si>
  <si>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</si>
  <si>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</si>
  <si>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</si>
  <si>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</si>
  <si>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</si>
  <si>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</si>
  <si>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</si>
  <si>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</si>
  <si>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</si>
  <si>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samsung-pc 날짜 2024-12-13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</si>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</sst>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₩&quot;#,##0;[Red]\-&quot;₩&quot;#,##0"/>
    <numFmt numFmtId="41" formatCode="_-* #,##0_-;\-* #,##0_-;_-* &quot;-&quot;_-;_-@_-"/>
    <numFmt numFmtId="176" formatCode="#,##0_ "/>
    <numFmt numFmtId="177" formatCode="dd&quot;일&quot;\(aaaa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3" borderId="1" xfId="2" applyBorder="1" applyAlignment="1">
      <alignment horizontal="distributed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6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4"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24B-491F-BC3C-9B9E77FFF1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4B-491F-BC3C-9B9E77FFF1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24B-491F-BC3C-9B9E77FFF1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24B-491F-BC3C-9B9E77FFF1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024B-491F-BC3C-9B9E77FFF1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9" sqref="F9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238</v>
      </c>
      <c r="B4" s="1" t="s">
        <v>244</v>
      </c>
      <c r="C4" s="1">
        <v>38</v>
      </c>
      <c r="D4" s="1" t="s">
        <v>246</v>
      </c>
      <c r="E4" s="1" t="s">
        <v>249</v>
      </c>
      <c r="F4" s="1" t="s">
        <v>254</v>
      </c>
    </row>
    <row r="5" spans="1:6" x14ac:dyDescent="0.3">
      <c r="A5" s="1" t="s">
        <v>239</v>
      </c>
      <c r="B5" s="1" t="s">
        <v>245</v>
      </c>
      <c r="C5" s="1">
        <v>45</v>
      </c>
      <c r="D5" s="1" t="s">
        <v>247</v>
      </c>
      <c r="E5" s="1" t="s">
        <v>250</v>
      </c>
      <c r="F5" s="1" t="s">
        <v>255</v>
      </c>
    </row>
    <row r="6" spans="1:6" x14ac:dyDescent="0.3">
      <c r="A6" s="1" t="s">
        <v>240</v>
      </c>
      <c r="B6" s="1" t="s">
        <v>245</v>
      </c>
      <c r="C6" s="1">
        <v>29</v>
      </c>
      <c r="D6" s="1" t="s">
        <v>248</v>
      </c>
      <c r="E6" s="1" t="s">
        <v>251</v>
      </c>
      <c r="F6" s="1" t="s">
        <v>255</v>
      </c>
    </row>
    <row r="7" spans="1:6" x14ac:dyDescent="0.3">
      <c r="A7" s="1" t="s">
        <v>241</v>
      </c>
      <c r="B7" s="1" t="s">
        <v>244</v>
      </c>
      <c r="C7" s="1">
        <v>46</v>
      </c>
      <c r="D7" s="1" t="s">
        <v>246</v>
      </c>
      <c r="E7" s="1" t="s">
        <v>252</v>
      </c>
      <c r="F7" s="1" t="s">
        <v>254</v>
      </c>
    </row>
    <row r="8" spans="1:6" x14ac:dyDescent="0.3">
      <c r="A8" s="1" t="s">
        <v>242</v>
      </c>
      <c r="B8" s="1" t="s">
        <v>244</v>
      </c>
      <c r="C8" s="1">
        <v>51</v>
      </c>
      <c r="D8" s="1" t="s">
        <v>247</v>
      </c>
      <c r="E8" s="1" t="s">
        <v>249</v>
      </c>
      <c r="F8" s="1" t="s">
        <v>255</v>
      </c>
    </row>
    <row r="9" spans="1:6" x14ac:dyDescent="0.3">
      <c r="A9" s="1" t="s">
        <v>243</v>
      </c>
      <c r="B9" s="1" t="s">
        <v>245</v>
      </c>
      <c r="C9" s="1">
        <v>34</v>
      </c>
      <c r="D9" s="1" t="s">
        <v>247</v>
      </c>
      <c r="E9" s="1" t="s">
        <v>253</v>
      </c>
      <c r="F9" s="1" t="s">
        <v>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F13"/>
  <sheetViews>
    <sheetView workbookViewId="0">
      <selection activeCell="E14" sqref="E14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28" t="s">
        <v>256</v>
      </c>
      <c r="B1" s="28"/>
      <c r="C1" s="28"/>
      <c r="D1" s="28"/>
      <c r="E1" s="28"/>
      <c r="F1" s="28"/>
    </row>
    <row r="3" spans="1:6" x14ac:dyDescent="0.3">
      <c r="A3" s="11" t="s">
        <v>92</v>
      </c>
      <c r="B3" s="11" t="s">
        <v>93</v>
      </c>
      <c r="C3" s="11" t="s">
        <v>94</v>
      </c>
      <c r="D3" s="11" t="s">
        <v>95</v>
      </c>
      <c r="E3" s="11" t="s">
        <v>96</v>
      </c>
      <c r="F3" s="11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12">
        <v>45256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12">
        <v>45258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12">
        <v>45255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12">
        <v>45254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12">
        <v>45257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12">
        <v>45254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12">
        <v>45256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12">
        <v>45253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12">
        <v>45256</v>
      </c>
      <c r="F12" s="5">
        <v>35</v>
      </c>
    </row>
    <row r="13" spans="1:6" x14ac:dyDescent="0.3">
      <c r="A13" s="5" t="s">
        <v>127</v>
      </c>
      <c r="B13" s="13"/>
      <c r="C13" s="13"/>
      <c r="D13" s="13"/>
      <c r="E13" s="13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15"/>
  <sheetViews>
    <sheetView workbookViewId="0">
      <selection activeCell="B12" sqref="B12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29" t="s">
        <v>128</v>
      </c>
      <c r="B1" s="29"/>
      <c r="C1" s="29"/>
      <c r="D1" s="29"/>
      <c r="E1" s="29"/>
      <c r="F1" s="29"/>
      <c r="G1" s="29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3" priority="4">
      <formula>AND(E4:E15&gt;=60,G4:G15&gt;=300)</formula>
    </cfRule>
    <cfRule type="expression" dxfId="2" priority="3">
      <formula>"AND(E4:E15&gt;=60,G4:G15&gt;=300)"</formula>
    </cfRule>
    <cfRule type="expression" dxfId="1" priority="2">
      <formula>"AND($E4&gt;=60,$G4&gt;=300)"</formula>
    </cfRule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I38"/>
  <sheetViews>
    <sheetView topLeftCell="A25" workbookViewId="0">
      <selection activeCell="F40" sqref="F40"/>
    </sheetView>
  </sheetViews>
  <sheetFormatPr defaultRowHeight="16.5" x14ac:dyDescent="0.3"/>
  <cols>
    <col min="3" max="3" width="14.25" bestFit="1" customWidth="1"/>
    <col min="9" max="9" width="10.1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46</v>
      </c>
      <c r="F3" s="5" t="s">
        <v>17</v>
      </c>
      <c r="G3" s="5" t="s">
        <v>18</v>
      </c>
      <c r="H3" s="8">
        <v>9800</v>
      </c>
      <c r="I3" s="7">
        <f>SUMIF(G3:G12,"TV",H3:H12)/SUM(H3:H12)</f>
        <v>0.30816746739876461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37</v>
      </c>
      <c r="F4" s="5" t="s">
        <v>17</v>
      </c>
      <c r="G4" s="5" t="s">
        <v>21</v>
      </c>
      <c r="H4" s="8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43</v>
      </c>
      <c r="F5" s="5" t="s">
        <v>24</v>
      </c>
      <c r="G5" s="5" t="s">
        <v>25</v>
      </c>
      <c r="H5" s="8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48</v>
      </c>
      <c r="F6" s="5" t="s">
        <v>28</v>
      </c>
      <c r="G6" s="5" t="s">
        <v>18</v>
      </c>
      <c r="H6" s="8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29</v>
      </c>
      <c r="F7" s="5" t="s">
        <v>17</v>
      </c>
      <c r="G7" s="5" t="s">
        <v>31</v>
      </c>
      <c r="H7" s="8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35</v>
      </c>
      <c r="F8" s="5" t="s">
        <v>34</v>
      </c>
      <c r="G8" s="5" t="s">
        <v>21</v>
      </c>
      <c r="H8" s="8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38</v>
      </c>
      <c r="F9" s="5" t="s">
        <v>28</v>
      </c>
      <c r="G9" s="5" t="s">
        <v>25</v>
      </c>
      <c r="H9" s="8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31</v>
      </c>
      <c r="F10" s="5" t="s">
        <v>24</v>
      </c>
      <c r="G10" s="5" t="s">
        <v>18</v>
      </c>
      <c r="H10" s="8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36</v>
      </c>
      <c r="F11" s="5" t="s">
        <v>24</v>
      </c>
      <c r="G11" s="5" t="s">
        <v>21</v>
      </c>
      <c r="H11" s="8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32</v>
      </c>
      <c r="F12" s="5" t="s">
        <v>34</v>
      </c>
      <c r="G12" s="5" t="s">
        <v>31</v>
      </c>
      <c r="H12" s="8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9">
        <v>45203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9">
        <v>45203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9">
        <v>45204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9">
        <v>45204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9">
        <v>45204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9">
        <v>45208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9">
        <v>45208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9">
        <v>45209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9">
        <v>45210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9">
        <v>45210</v>
      </c>
      <c r="D25" s="5" t="str">
        <f t="shared" si="1"/>
        <v>지방</v>
      </c>
      <c r="F25" s="30" t="s">
        <v>62</v>
      </c>
      <c r="G25" s="31"/>
      <c r="H25" s="32"/>
      <c r="I25" s="5">
        <f>COUNTIFS(H16:H24,"&gt;="&amp;LARGE($H$16:$H$24,5),I16:I24,"&gt;="&amp;LARGE($I$16:$I$24,5))</f>
        <v>4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33" t="s">
        <v>69</v>
      </c>
      <c r="G28" s="33"/>
    </row>
    <row r="29" spans="1:9" x14ac:dyDescent="0.3">
      <c r="A29" s="5" t="s">
        <v>70</v>
      </c>
      <c r="B29" s="5" t="s">
        <v>71</v>
      </c>
      <c r="C29" s="9">
        <v>45203</v>
      </c>
      <c r="D29" s="5" t="str">
        <f>VLOOKUP(WEEKDAY(C29,2),$F$30:$G$36,2,FALSE)</f>
        <v>수요일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9">
        <v>45204</v>
      </c>
      <c r="D30" s="5" t="str">
        <f t="shared" ref="D30:D38" si="2">VLOOKUP(WEEKDAY(C30,2),$F$30:$G$36,2,FALSE)</f>
        <v>목요일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9">
        <v>45205</v>
      </c>
      <c r="D31" s="5" t="str">
        <f t="shared" si="2"/>
        <v>금요일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9">
        <v>45211</v>
      </c>
      <c r="D32" s="5" t="str">
        <f t="shared" si="2"/>
        <v>목요일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9">
        <v>45212</v>
      </c>
      <c r="D33" s="5" t="str">
        <f t="shared" si="2"/>
        <v>금요일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9">
        <v>45216</v>
      </c>
      <c r="D34" s="5" t="str">
        <f t="shared" si="2"/>
        <v>화요일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9">
        <v>45217</v>
      </c>
      <c r="D35" s="5" t="str">
        <f t="shared" si="2"/>
        <v>수요일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9">
        <v>45220</v>
      </c>
      <c r="D36" s="5" t="str">
        <f t="shared" si="2"/>
        <v>토요일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9">
        <v>45224</v>
      </c>
      <c r="D37" s="5" t="str">
        <f t="shared" si="2"/>
        <v>수요일</v>
      </c>
    </row>
    <row r="38" spans="1:7" x14ac:dyDescent="0.3">
      <c r="A38" s="5" t="s">
        <v>91</v>
      </c>
      <c r="B38" s="5" t="s">
        <v>76</v>
      </c>
      <c r="C38" s="9">
        <v>45226</v>
      </c>
      <c r="D38" s="5" t="str">
        <f t="shared" si="2"/>
        <v>금요일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35ED-97E8-4BE9-864B-BE5F47D091EC}">
  <sheetPr codeName="Sheet5"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17" t="s">
        <v>262</v>
      </c>
      <c r="C2" s="18"/>
      <c r="D2" s="24"/>
      <c r="E2" s="24"/>
      <c r="F2" s="24"/>
    </row>
    <row r="3" spans="2:6" collapsed="1" x14ac:dyDescent="0.3">
      <c r="B3" s="16"/>
      <c r="C3" s="16"/>
      <c r="D3" s="25" t="s">
        <v>264</v>
      </c>
      <c r="E3" s="25" t="s">
        <v>259</v>
      </c>
      <c r="F3" s="25" t="s">
        <v>261</v>
      </c>
    </row>
    <row r="4" spans="2:6" ht="40.5" hidden="1" outlineLevel="1" x14ac:dyDescent="0.3">
      <c r="B4" s="20"/>
      <c r="C4" s="20"/>
      <c r="E4" s="27" t="s">
        <v>260</v>
      </c>
      <c r="F4" s="27" t="s">
        <v>260</v>
      </c>
    </row>
    <row r="5" spans="2:6" x14ac:dyDescent="0.3">
      <c r="B5" s="21" t="s">
        <v>263</v>
      </c>
      <c r="C5" s="22"/>
      <c r="D5" s="19"/>
      <c r="E5" s="19"/>
      <c r="F5" s="19"/>
    </row>
    <row r="6" spans="2:6" outlineLevel="1" x14ac:dyDescent="0.3">
      <c r="B6" s="20"/>
      <c r="C6" s="20" t="s">
        <v>257</v>
      </c>
      <c r="D6" s="14">
        <v>1150</v>
      </c>
      <c r="E6" s="26">
        <v>1250</v>
      </c>
      <c r="F6" s="26">
        <v>1050</v>
      </c>
    </row>
    <row r="7" spans="2:6" x14ac:dyDescent="0.3">
      <c r="B7" s="21" t="s">
        <v>265</v>
      </c>
      <c r="C7" s="22"/>
      <c r="D7" s="19"/>
      <c r="E7" s="19"/>
      <c r="F7" s="19"/>
    </row>
    <row r="8" spans="2:6" ht="17.25" outlineLevel="1" thickBot="1" x14ac:dyDescent="0.35">
      <c r="B8" s="23"/>
      <c r="C8" s="23" t="s">
        <v>258</v>
      </c>
      <c r="D8" s="15">
        <v>554753100</v>
      </c>
      <c r="E8" s="15">
        <v>600009900</v>
      </c>
      <c r="F8" s="15">
        <v>507330400</v>
      </c>
    </row>
    <row r="9" spans="2:6" x14ac:dyDescent="0.3">
      <c r="B9" t="s">
        <v>266</v>
      </c>
    </row>
    <row r="10" spans="2:6" x14ac:dyDescent="0.3">
      <c r="B10" t="s">
        <v>267</v>
      </c>
    </row>
    <row r="11" spans="2:6" x14ac:dyDescent="0.3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29" t="s">
        <v>147</v>
      </c>
      <c r="B1" s="29"/>
      <c r="C1" s="29"/>
      <c r="D1" s="29"/>
      <c r="E1" s="29"/>
      <c r="F1" s="29"/>
      <c r="G1" s="29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3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3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3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3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3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3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3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3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3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3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3">
      <c r="A16" s="34" t="s">
        <v>127</v>
      </c>
      <c r="B16" s="35"/>
      <c r="C16" s="35"/>
      <c r="D16" s="35"/>
      <c r="E16" s="35"/>
      <c r="F16" s="36"/>
      <c r="G16" s="8">
        <f>SUM(G4:G15)</f>
        <v>554753100</v>
      </c>
    </row>
    <row r="18" spans="6:7" x14ac:dyDescent="0.3">
      <c r="F18" s="5" t="s">
        <v>167</v>
      </c>
      <c r="G18" s="8">
        <v>1150</v>
      </c>
    </row>
  </sheetData>
  <scenarios current="0" sqref="G16">
    <scenario name="환율상승" locked="1" count="1" user="samsung-pc" comment="만든 사람 samsung-pc 날짜 2024-12-13">
      <inputCells r="G18" val="1250" numFmtId="41"/>
    </scenario>
    <scenario name="환율하락" locked="1" count="1" user="samsung-pc" comment="만든 사람 samsung-pc 날짜 2024-12-13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F9"/>
  <sheetViews>
    <sheetView workbookViewId="0">
      <selection activeCell="E5" sqref="E5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29" t="s">
        <v>168</v>
      </c>
      <c r="B1" s="29"/>
      <c r="C1" s="29"/>
      <c r="D1" s="29"/>
      <c r="E1" s="29"/>
      <c r="F1" s="29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3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3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3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3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8"/>
  <dimension ref="A1:F11"/>
  <sheetViews>
    <sheetView tabSelected="1" workbookViewId="0">
      <selection activeCell="H10" sqref="H10"/>
    </sheetView>
  </sheetViews>
  <sheetFormatPr defaultRowHeight="16.5" x14ac:dyDescent="0.3"/>
  <cols>
    <col min="2" max="6" width="10.625" customWidth="1"/>
  </cols>
  <sheetData>
    <row r="1" spans="1:6" ht="20.25" x14ac:dyDescent="0.3">
      <c r="A1" s="29" t="s">
        <v>182</v>
      </c>
      <c r="B1" s="29"/>
      <c r="C1" s="29"/>
      <c r="D1" s="29"/>
      <c r="E1" s="29"/>
      <c r="F1" s="29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37">
        <v>33000</v>
      </c>
      <c r="C4" s="37">
        <v>77000</v>
      </c>
      <c r="D4" s="37">
        <v>61000</v>
      </c>
      <c r="E4" s="37">
        <v>54000</v>
      </c>
      <c r="F4" s="37">
        <f>SUM(B4:E4)</f>
        <v>225000</v>
      </c>
    </row>
    <row r="5" spans="1:6" x14ac:dyDescent="0.3">
      <c r="A5" s="5" t="s">
        <v>190</v>
      </c>
      <c r="B5" s="37">
        <v>50000</v>
      </c>
      <c r="C5" s="37">
        <v>79000</v>
      </c>
      <c r="D5" s="37">
        <v>43000</v>
      </c>
      <c r="E5" s="37">
        <v>67000</v>
      </c>
      <c r="F5" s="37">
        <f t="shared" ref="F5:F11" si="0">SUM(B5:E5)</f>
        <v>239000</v>
      </c>
    </row>
    <row r="6" spans="1:6" x14ac:dyDescent="0.3">
      <c r="A6" s="5" t="s">
        <v>191</v>
      </c>
      <c r="B6" s="37">
        <v>47000</v>
      </c>
      <c r="C6" s="37">
        <v>36000</v>
      </c>
      <c r="D6" s="37">
        <v>78000</v>
      </c>
      <c r="E6" s="37">
        <v>54000</v>
      </c>
      <c r="F6" s="37">
        <f t="shared" si="0"/>
        <v>215000</v>
      </c>
    </row>
    <row r="7" spans="1:6" x14ac:dyDescent="0.3">
      <c r="A7" s="5" t="s">
        <v>192</v>
      </c>
      <c r="B7" s="37">
        <v>59000</v>
      </c>
      <c r="C7" s="37">
        <v>55000</v>
      </c>
      <c r="D7" s="37">
        <v>76000</v>
      </c>
      <c r="E7" s="37">
        <v>31000</v>
      </c>
      <c r="F7" s="37">
        <f t="shared" si="0"/>
        <v>221000</v>
      </c>
    </row>
    <row r="8" spans="1:6" x14ac:dyDescent="0.3">
      <c r="A8" s="5" t="s">
        <v>193</v>
      </c>
      <c r="B8" s="37">
        <v>65000</v>
      </c>
      <c r="C8" s="37">
        <v>39000</v>
      </c>
      <c r="D8" s="37">
        <v>67000</v>
      </c>
      <c r="E8" s="37">
        <v>54000</v>
      </c>
      <c r="F8" s="37">
        <f t="shared" si="0"/>
        <v>225000</v>
      </c>
    </row>
    <row r="9" spans="1:6" x14ac:dyDescent="0.3">
      <c r="A9" s="5" t="s">
        <v>194</v>
      </c>
      <c r="B9" s="37">
        <v>76000</v>
      </c>
      <c r="C9" s="37">
        <v>41000</v>
      </c>
      <c r="D9" s="37">
        <v>51000</v>
      </c>
      <c r="E9" s="37">
        <v>38000</v>
      </c>
      <c r="F9" s="37">
        <f t="shared" si="0"/>
        <v>206000</v>
      </c>
    </row>
    <row r="10" spans="1:6" x14ac:dyDescent="0.3">
      <c r="A10" s="5" t="s">
        <v>195</v>
      </c>
      <c r="B10" s="37">
        <v>46000</v>
      </c>
      <c r="C10" s="37">
        <v>59000</v>
      </c>
      <c r="D10" s="37">
        <v>78000</v>
      </c>
      <c r="E10" s="37">
        <v>31000</v>
      </c>
      <c r="F10" s="37">
        <f t="shared" si="0"/>
        <v>214000</v>
      </c>
    </row>
    <row r="11" spans="1:6" x14ac:dyDescent="0.3">
      <c r="A11" s="5" t="s">
        <v>196</v>
      </c>
      <c r="B11" s="37">
        <v>78000</v>
      </c>
      <c r="C11" s="37">
        <v>75000</v>
      </c>
      <c r="D11" s="37">
        <v>35000</v>
      </c>
      <c r="E11" s="37">
        <v>54000</v>
      </c>
      <c r="F11" s="37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A1:E8"/>
  <sheetViews>
    <sheetView topLeftCell="A7" workbookViewId="0">
      <selection activeCell="K18" sqref="K18"/>
    </sheetView>
  </sheetViews>
  <sheetFormatPr defaultRowHeight="16.5" x14ac:dyDescent="0.3"/>
  <sheetData>
    <row r="1" spans="1:5" ht="20.25" x14ac:dyDescent="0.3">
      <c r="A1" s="29" t="s">
        <v>197</v>
      </c>
      <c r="B1" s="29"/>
      <c r="C1" s="29"/>
      <c r="D1" s="29"/>
      <c r="E1" s="29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samsung-pc</cp:lastModifiedBy>
  <dcterms:created xsi:type="dcterms:W3CDTF">2023-04-27T08:01:32Z</dcterms:created>
  <dcterms:modified xsi:type="dcterms:W3CDTF">2024-12-12T16:18:20Z</dcterms:modified>
</cp:coreProperties>
</file>