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 codeName="{899C9086-67A9-5B14-2C2D-5A8001700F7D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염경서(취업)\컴활\2025_기출문제집_컴활2급실기_학습자료\02 최신기출유형\"/>
    </mc:Choice>
  </mc:AlternateContent>
  <xr:revisionPtr revIDLastSave="0" documentId="13_ncr:1_{72FED03A-C090-4248-83FF-3F1ED396E5F3}" xr6:coauthVersionLast="47" xr6:coauthVersionMax="47" xr10:uidLastSave="{00000000-0000-0000-0000-000000000000}"/>
  <bookViews>
    <workbookView xWindow="28680" yWindow="-120" windowWidth="29040" windowHeight="15840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총판매액합계">'분석작업-1'!$G$16</definedName>
    <definedName name="환율">'분석작업-1'!$G$18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D30" i="4"/>
  <c r="D31" i="4"/>
  <c r="D32" i="4"/>
  <c r="D33" i="4"/>
  <c r="D34" i="4"/>
  <c r="D35" i="4"/>
  <c r="D36" i="4"/>
  <c r="D37" i="4"/>
  <c r="D38" i="4"/>
  <c r="D29" i="4"/>
  <c r="I25" i="4"/>
  <c r="D17" i="4"/>
  <c r="D18" i="4"/>
  <c r="D19" i="4"/>
  <c r="D20" i="4"/>
  <c r="D21" i="4"/>
  <c r="D22" i="4"/>
  <c r="D23" i="4"/>
  <c r="D24" i="4"/>
  <c r="D25" i="4"/>
  <c r="D16" i="4"/>
  <c r="I3" i="4"/>
  <c r="D4" i="4"/>
  <c r="D5" i="4"/>
  <c r="D6" i="4"/>
  <c r="D7" i="4"/>
  <c r="D8" i="4"/>
  <c r="D9" i="4"/>
  <c r="D10" i="4"/>
  <c r="D11" i="4"/>
  <c r="D12" i="4"/>
  <c r="D3" i="4"/>
  <c r="F4" i="6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<sst xmlns="http://schemas.openxmlformats.org/spreadsheetml/2006/main" count="340" uniqueCount="269">
  <si>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</si>
  <si>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</si>
  <si>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</si>
  <si>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</si>
  <si>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</si>
  <si>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</si>
  <si>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</si>
  <si>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</si>
  <si>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</si>
  <si>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</si>
  <si>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</si>
  <si>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</si>
  <si>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</si>
  <si>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</si>
  <si>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</si>
  <si>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</si>
  <si>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</si>
  <si>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</si>
  <si>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</si>
  <si>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</si>
  <si>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</si>
  <si>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</si>
  <si>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</si>
  <si>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</si>
  <si>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</si>
  <si>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</si>
  <si>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</si>
  <si>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</si>
  <si>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</si>
  <si>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</si>
  <si>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</si>
  <si>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</si>
  <si>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</si>
  <si>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</si>
  <si>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</si>
  <si>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</si>
  <si>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</si>
  <si>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</si>
  <si>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</si>
  <si>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</si>
  <si>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</si>
  <si>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</si>
  <si>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</si>
  <si>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</si>
  <si>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</si>
  <si>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</si>
  <si>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</si>
  <si>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</si>
  <si>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</si>
  <si>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</si>
  <si>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</si>
  <si>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</si>
  <si>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</si>
  <si>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</si>
  <si>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</si>
  <si>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</si>
  <si>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</si>
  <si>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</si>
  <si>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</si>
  <si>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</si>
  <si>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</si>
  <si>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</si>
  <si>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</si>
  <si>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</si>
  <si>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</si>
  <si>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</si>
  <si>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</si>
  <si>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</si>
  <si>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</si>
  <si>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</si>
  <si>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</si>
  <si>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</si>
  <si>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</si>
  <si>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</si>
  <si>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</si>
  <si>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</si>
  <si>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</si>
  <si>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</si>
  <si>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</si>
  <si>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</si>
  <si>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</si>
  <si>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</si>
  <si>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</si>
  <si>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</si>
  <si>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</si>
  <si>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</si>
  <si>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</si>
  <si>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</si>
  <si>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</si>
  <si>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</si>
  <si>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</si>
  <si>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</si>
  <si>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</si>
  <si>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</si>
  <si>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</si>
  <si>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</si>
  <si>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</si>
  <si>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</si>
  <si>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</si>
  <si>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</si>
  <si>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</si>
  <si>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</si>
  <si>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</si>
  <si>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</si>
  <si>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</si>
  <si>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</si>
  <si>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</si>
  <si>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</si>
  <si>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</si>
  <si>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</si>
  <si>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</si>
  <si>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</si>
  <si>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</si>
  <si>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</si>
  <si>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</si>
  <si>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</si>
  <si>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</si>
  <si>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</si>
  <si>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</si>
  <si>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</si>
  <si>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</si>
  <si>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</si>
  <si>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</si>
  <si>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</si>
  <si>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</si>
  <si>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</si>
  <si>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</si>
  <si>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</si>
  <si>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</si>
  <si>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</si>
  <si>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</si>
  <si>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</si>
  <si>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</si>
  <si>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</si>
  <si>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</si>
  <si>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</si>
  <si>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</si>
  <si>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</si>
  <si>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</si>
  <si>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</si>
  <si>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</si>
  <si>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</si>
  <si>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</si>
  <si>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</si>
  <si>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</si>
  <si>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</si>
  <si>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</si>
  <si>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</si>
  <si>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</si>
  <si>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</si>
  <si>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</si>
  <si>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</si>
  <si>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</si>
  <si>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</si>
  <si>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</si>
  <si>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</si>
  <si>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</si>
  <si>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</si>
  <si>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</si>
  <si>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</si>
  <si>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</si>
  <si>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</si>
  <si>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</si>
  <si>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</si>
  <si>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</si>
  <si>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</si>
  <si>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</si>
  <si>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</si>
  <si>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</si>
  <si>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</si>
  <si>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</si>
  <si>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</si>
  <si>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</si>
  <si>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</si>
  <si>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</si>
  <si>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</si>
  <si>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</si>
  <si>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</si>
  <si>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</si>
  <si>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</si>
  <si>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</si>
  <si>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</si>
  <si>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</si>
  <si>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</si>
  <si>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</si>
  <si>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</si>
  <si>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</si>
  <si>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</si>
  <si>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</si>
  <si>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</si>
  <si>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</si>
  <si>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</si>
  <si>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</si>
  <si>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</si>
  <si>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</si>
  <si>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</si>
  <si>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</si>
  <si>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</si>
  <si>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</si>
  <si>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</si>
  <si>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</si>
  <si>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</si>
  <si>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</si>
  <si>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</si>
  <si>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</si>
  <si>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</si>
  <si>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</si>
  <si>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</si>
  <si>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</si>
  <si>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</si>
  <si>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</si>
  <si>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</si>
  <si>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</si>
  <si>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</si>
  <si>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</si>
  <si>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</si>
  <si>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</si>
  <si>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</si>
  <si>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</si>
  <si>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</si>
  <si>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</si>
  <si>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</si>
  <si>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</si>
  <si>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</si>
  <si>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</si>
  <si>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</si>
  <si>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</si>
  <si>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</si>
  <si>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</si>
  <si>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</si>
  <si>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</si>
  <si>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</si>
  <si>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</si>
  <si>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</si>
  <si>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</si>
  <si>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</si>
  <si>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</si>
  <si>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</si>
  <si>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</si>
  <si>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여</t>
    <phoneticPr fontId="1" type="noConversion"/>
  </si>
  <si>
    <t>남</t>
    <phoneticPr fontId="1" type="noConversion"/>
  </si>
  <si>
    <t>성별</t>
    <phoneticPr fontId="1" type="noConversion"/>
  </si>
  <si>
    <t>나이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</si>
  <si>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</si>
  <si>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</si>
  <si>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</si>
  <si>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</si>
  <si>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서울시 마포구 동교동</t>
    <phoneticPr fontId="1" type="noConversion"/>
  </si>
  <si>
    <t>서울시 마포구 망원동</t>
    <phoneticPr fontId="1" type="noConversion"/>
  </si>
  <si>
    <t>서울시 마포구 연남동</t>
    <phoneticPr fontId="1" type="noConversion"/>
  </si>
  <si>
    <t>서울시 마포구 서교동</t>
    <phoneticPr fontId="1" type="noConversion"/>
  </si>
  <si>
    <t>서울시 마포구 성산동</t>
    <phoneticPr fontId="1" type="noConversion"/>
  </si>
  <si>
    <t>주소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</si>
  <si>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</si>
  <si>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</si>
  <si>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</si>
  <si>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▣상공종합학원 수강신청현황▣</t>
    <phoneticPr fontId="1" type="noConversion"/>
  </si>
  <si>
    <t>환율</t>
  </si>
  <si>
    <t>총판매액합계</t>
  </si>
  <si>
    <t>환율상승</t>
  </si>
  <si>
    <t>만든 사람 user 날짜 2025-03-22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</si>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</sst>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8" formatCode="dd&quot;일&quot;\(aaaa\)"/>
    <numFmt numFmtId="180" formatCode="&quot;₩&quot;#,##0_);[Red]\(&quot;₩&quot;#,##0\)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distributed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80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10"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extLst>
          <c:ext xmlns:c15="http://schemas.microsoft.com/office/drawing/2012/chart" uri="{02D57815-91ED-43cb-92C2-25804820EDAC}">
            <c15:filteredPi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차트작업!$D$3</c15:sqref>
                        </c15:formulaRef>
                      </c:ext>
                    </c:extLst>
                    <c:strCache>
                      <c:ptCount val="1"/>
                      <c:pt idx="0">
                        <c:v>연비</c:v>
                      </c:pt>
                    </c:strCache>
                  </c:strRef>
                </c:tx>
                <c:dPt>
                  <c:idx val="0"/>
                  <c:bubble3D val="0"/>
                  <c:spPr>
                    <a:solidFill>
                      <a:schemeClr val="accent1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1"/>
                  <c:bubble3D val="0"/>
                  <c:spPr>
                    <a:solidFill>
                      <a:schemeClr val="accent2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2"/>
                  <c:bubble3D val="0"/>
                  <c:spPr>
                    <a:solidFill>
                      <a:schemeClr val="accent3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3"/>
                  <c:bubble3D val="0"/>
                  <c:spPr>
                    <a:solidFill>
                      <a:schemeClr val="accent4"/>
                    </a:solidFill>
                    <a:ln>
                      <a:noFill/>
                    </a:ln>
                    <a:effectLst/>
                    <a:sp3d/>
                  </c:spPr>
                </c:dPt>
                <c:dPt>
                  <c:idx val="4"/>
                  <c:bubble3D val="0"/>
                  <c:spPr>
                    <a:solidFill>
                      <a:schemeClr val="accent5"/>
                    </a:solidFill>
                    <a:ln>
                      <a:noFill/>
                    </a:ln>
                    <a:effectLst/>
                    <a:sp3d/>
                  </c:spPr>
                </c:dPt>
                <c:cat>
                  <c:strRef>
                    <c:extLst>
                      <c:ext uri="{02D57815-91ED-43cb-92C2-25804820EDAC}">
                        <c15:formulaRef>
                          <c15:sqref>차트작업!$A$4:$A$8</c15:sqref>
                        </c15:formulaRef>
                      </c:ext>
                    </c:extLst>
                    <c:strCache>
                      <c:ptCount val="5"/>
                      <c:pt idx="0">
                        <c:v>카니반</c:v>
                      </c:pt>
                      <c:pt idx="1">
                        <c:v>너나타</c:v>
                      </c:pt>
                      <c:pt idx="2">
                        <c:v>윈스탐</c:v>
                      </c:pt>
                      <c:pt idx="3">
                        <c:v>제느서스</c:v>
                      </c:pt>
                      <c:pt idx="4">
                        <c:v>우반테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차트작업!$D$4:$D$8</c15:sqref>
                        </c15:formulaRef>
                      </c:ext>
                    </c:extLst>
                    <c:numCache>
                      <c:formatCode>General</c:formatCode>
                      <c:ptCount val="5"/>
                      <c:pt idx="0">
                        <c:v>13.4</c:v>
                      </c:pt>
                      <c:pt idx="1">
                        <c:v>10.9</c:v>
                      </c:pt>
                      <c:pt idx="2">
                        <c:v>12.5</c:v>
                      </c:pt>
                      <c:pt idx="3">
                        <c:v>11.5</c:v>
                      </c:pt>
                      <c:pt idx="4">
                        <c:v>13.7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1-EF32-466A-BAE8-2509A126C2EE}"/>
                  </c:ext>
                </c:extLst>
              </c15:ser>
            </c15:filteredPieSeries>
          </c:ext>
        </c:extLst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12</xdr:row>
          <xdr:rowOff>1</xdr:rowOff>
        </xdr:from>
        <xdr:to>
          <xdr:col>3</xdr:col>
          <xdr:colOff>0</xdr:colOff>
          <xdr:row>14</xdr:row>
          <xdr:rowOff>1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0</xdr:colOff>
      <xdr:row>12</xdr:row>
      <xdr:rowOff>0</xdr:rowOff>
    </xdr:from>
    <xdr:to>
      <xdr:col>6</xdr:col>
      <xdr:colOff>0</xdr:colOff>
      <xdr:row>14</xdr:row>
      <xdr:rowOff>0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3D04DBFD-8152-9617-F387-D10D46C6B84E}"/>
            </a:ext>
          </a:extLst>
        </xdr:cNvPr>
        <xdr:cNvSpPr/>
      </xdr:nvSpPr>
      <xdr:spPr>
        <a:xfrm>
          <a:off x="3114675" y="2562225"/>
          <a:ext cx="1619250" cy="419100"/>
        </a:xfrm>
        <a:prstGeom prst="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241</v>
      </c>
      <c r="C3" s="1" t="s">
        <v>242</v>
      </c>
      <c r="D3" s="1" t="s">
        <v>243</v>
      </c>
      <c r="E3" s="1" t="s">
        <v>252</v>
      </c>
      <c r="F3" s="1" t="s">
        <v>253</v>
      </c>
    </row>
    <row r="4" spans="1:6" x14ac:dyDescent="0.3">
      <c r="A4" s="1" t="s">
        <v>233</v>
      </c>
      <c r="B4" s="1" t="s">
        <v>240</v>
      </c>
      <c r="C4" s="1">
        <v>38</v>
      </c>
      <c r="D4" s="1" t="s">
        <v>244</v>
      </c>
      <c r="E4" s="1" t="s">
        <v>248</v>
      </c>
      <c r="F4" s="1" t="s">
        <v>254</v>
      </c>
    </row>
    <row r="5" spans="1:6" x14ac:dyDescent="0.3">
      <c r="A5" s="1" t="s">
        <v>234</v>
      </c>
      <c r="B5" s="1" t="s">
        <v>239</v>
      </c>
      <c r="C5" s="1">
        <v>45</v>
      </c>
      <c r="D5" s="1" t="s">
        <v>245</v>
      </c>
      <c r="E5" s="1" t="s">
        <v>251</v>
      </c>
      <c r="F5" s="1" t="s">
        <v>255</v>
      </c>
    </row>
    <row r="6" spans="1:6" x14ac:dyDescent="0.3">
      <c r="A6" s="1" t="s">
        <v>235</v>
      </c>
      <c r="B6" s="1" t="s">
        <v>239</v>
      </c>
      <c r="C6" s="1">
        <v>29</v>
      </c>
      <c r="D6" s="1" t="s">
        <v>246</v>
      </c>
      <c r="E6" s="1" t="s">
        <v>250</v>
      </c>
      <c r="F6" s="1" t="s">
        <v>255</v>
      </c>
    </row>
    <row r="7" spans="1:6" x14ac:dyDescent="0.3">
      <c r="A7" s="1" t="s">
        <v>236</v>
      </c>
      <c r="B7" s="1" t="s">
        <v>240</v>
      </c>
      <c r="C7" s="1">
        <v>46</v>
      </c>
      <c r="D7" s="1" t="s">
        <v>244</v>
      </c>
      <c r="E7" s="1" t="s">
        <v>249</v>
      </c>
      <c r="F7" s="1" t="s">
        <v>254</v>
      </c>
    </row>
    <row r="8" spans="1:6" x14ac:dyDescent="0.3">
      <c r="A8" s="1" t="s">
        <v>237</v>
      </c>
      <c r="B8" s="1" t="s">
        <v>240</v>
      </c>
      <c r="C8" s="1">
        <v>51</v>
      </c>
      <c r="D8" s="1" t="s">
        <v>245</v>
      </c>
      <c r="E8" s="1" t="s">
        <v>248</v>
      </c>
      <c r="F8" s="1" t="s">
        <v>255</v>
      </c>
    </row>
    <row r="9" spans="1:6" x14ac:dyDescent="0.3">
      <c r="A9" s="1" t="s">
        <v>238</v>
      </c>
      <c r="B9" s="1" t="s">
        <v>239</v>
      </c>
      <c r="C9" s="1">
        <v>34</v>
      </c>
      <c r="D9" s="1" t="s">
        <v>245</v>
      </c>
      <c r="E9" s="1" t="s">
        <v>247</v>
      </c>
      <c r="F9" s="1" t="s">
        <v>254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D35" sqref="D35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19" t="s">
        <v>256</v>
      </c>
      <c r="B1" s="19"/>
      <c r="C1" s="19"/>
      <c r="D1" s="19"/>
      <c r="E1" s="19"/>
      <c r="F1" s="19"/>
    </row>
    <row r="3" spans="1:6" x14ac:dyDescent="0.3">
      <c r="A3" s="20" t="s">
        <v>92</v>
      </c>
      <c r="B3" s="20" t="s">
        <v>93</v>
      </c>
      <c r="C3" s="20" t="s">
        <v>94</v>
      </c>
      <c r="D3" s="20" t="s">
        <v>95</v>
      </c>
      <c r="E3" s="20" t="s">
        <v>96</v>
      </c>
      <c r="F3" s="20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21">
        <v>45622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21">
        <v>45624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21">
        <v>45621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21">
        <v>45620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21">
        <v>45623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21">
        <v>45620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21">
        <v>45622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21">
        <v>45619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21">
        <v>45622</v>
      </c>
      <c r="F12" s="5">
        <v>35</v>
      </c>
    </row>
    <row r="13" spans="1:6" x14ac:dyDescent="0.3">
      <c r="A13" s="5" t="s">
        <v>127</v>
      </c>
      <c r="B13" s="22"/>
      <c r="C13" s="22"/>
      <c r="D13" s="22"/>
      <c r="E13" s="22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L10" sqref="L10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1" t="s">
        <v>128</v>
      </c>
      <c r="B1" s="11"/>
      <c r="C1" s="11"/>
      <c r="D1" s="11"/>
      <c r="E1" s="11"/>
      <c r="F1" s="11"/>
      <c r="G1" s="11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3:G15">
    <cfRule type="expression" dxfId="5" priority="6">
      <formula>AND($E$4:$E$15&gt;=60,$G$4:$G$15&gt;=300)</formula>
    </cfRule>
    <cfRule type="expression" dxfId="6" priority="4">
      <formula>AND($E4&gt;=60,$G4&gt;=300)</formula>
    </cfRule>
    <cfRule type="expression" dxfId="7" priority="3">
      <formula>AND($E4&gt;=60,$G4&gt;=300)</formula>
    </cfRule>
    <cfRule type="expression" dxfId="4" priority="2">
      <formula>AND($E4&gt;=60,$G4&gt;=300)</formula>
    </cfRule>
  </conditionalFormatting>
  <conditionalFormatting sqref="A4:G15">
    <cfRule type="expression" dxfId="0" priority="1">
      <formula>AND($E4&gt;-60,$G4&gt;=300)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10" workbookViewId="0">
      <selection activeCell="D29" sqref="D29:D38"/>
    </sheetView>
  </sheetViews>
  <sheetFormatPr defaultRowHeight="16.5" x14ac:dyDescent="0.3"/>
  <cols>
    <col min="3" max="3" width="14.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5">
        <f ca="1">YEAR(TODAY())-LEFT(C3,2)-1900</f>
        <v>47</v>
      </c>
      <c r="F3" s="5" t="s">
        <v>17</v>
      </c>
      <c r="G3" s="5" t="s">
        <v>18</v>
      </c>
      <c r="H3" s="8">
        <v>9800</v>
      </c>
      <c r="I3" s="7">
        <f>SUMIF(G3:G12,"TV",H3:H12)/SUM(H3:H12)</f>
        <v>0.30816746739876461</v>
      </c>
    </row>
    <row r="4" spans="1:9" x14ac:dyDescent="0.3">
      <c r="A4" s="5" t="s">
        <v>19</v>
      </c>
      <c r="B4" s="5" t="s">
        <v>4</v>
      </c>
      <c r="C4" s="5" t="s">
        <v>20</v>
      </c>
      <c r="D4" s="5">
        <f t="shared" ref="D4:D12" ca="1" si="0">YEAR(TODAY())-LEFT(C4,2)-1900</f>
        <v>38</v>
      </c>
      <c r="F4" s="5" t="s">
        <v>17</v>
      </c>
      <c r="G4" s="5" t="s">
        <v>21</v>
      </c>
      <c r="H4" s="8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5">
        <f t="shared" ca="1" si="0"/>
        <v>44</v>
      </c>
      <c r="F5" s="5" t="s">
        <v>24</v>
      </c>
      <c r="G5" s="5" t="s">
        <v>25</v>
      </c>
      <c r="H5" s="8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5">
        <f t="shared" ca="1" si="0"/>
        <v>49</v>
      </c>
      <c r="F6" s="5" t="s">
        <v>28</v>
      </c>
      <c r="G6" s="5" t="s">
        <v>18</v>
      </c>
      <c r="H6" s="8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5">
        <f t="shared" ca="1" si="0"/>
        <v>30</v>
      </c>
      <c r="F7" s="5" t="s">
        <v>17</v>
      </c>
      <c r="G7" s="5" t="s">
        <v>31</v>
      </c>
      <c r="H7" s="8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5">
        <f t="shared" ca="1" si="0"/>
        <v>36</v>
      </c>
      <c r="F8" s="5" t="s">
        <v>34</v>
      </c>
      <c r="G8" s="5" t="s">
        <v>21</v>
      </c>
      <c r="H8" s="8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5">
        <f t="shared" ca="1" si="0"/>
        <v>39</v>
      </c>
      <c r="F9" s="5" t="s">
        <v>28</v>
      </c>
      <c r="G9" s="5" t="s">
        <v>25</v>
      </c>
      <c r="H9" s="8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5">
        <f t="shared" ca="1" si="0"/>
        <v>32</v>
      </c>
      <c r="F10" s="5" t="s">
        <v>24</v>
      </c>
      <c r="G10" s="5" t="s">
        <v>18</v>
      </c>
      <c r="H10" s="8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5">
        <f t="shared" ca="1" si="0"/>
        <v>37</v>
      </c>
      <c r="F11" s="5" t="s">
        <v>24</v>
      </c>
      <c r="G11" s="5" t="s">
        <v>21</v>
      </c>
      <c r="H11" s="8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5">
        <f t="shared" ca="1" si="0"/>
        <v>33</v>
      </c>
      <c r="F12" s="5" t="s">
        <v>34</v>
      </c>
      <c r="G12" s="5" t="s">
        <v>31</v>
      </c>
      <c r="H12" s="8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9">
        <v>45569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9">
        <v>45569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9">
        <v>45570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9">
        <v>45570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9">
        <v>45570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9">
        <v>45574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9">
        <v>45574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9">
        <v>45575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9">
        <v>45576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9">
        <v>45576</v>
      </c>
      <c r="D25" s="5" t="str">
        <f t="shared" si="1"/>
        <v>지방</v>
      </c>
      <c r="F25" s="12" t="s">
        <v>62</v>
      </c>
      <c r="G25" s="13"/>
      <c r="H25" s="14"/>
      <c r="I25" s="5">
        <f>COUNTIFS(H16:H24,"&gt;="&amp;LARGE(H16:H24,5),I16:I24,"&gt;="&amp;LARGE(I16:I24,5))</f>
        <v>4</v>
      </c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5" t="s">
        <v>69</v>
      </c>
      <c r="G28" s="15"/>
    </row>
    <row r="29" spans="1:9" x14ac:dyDescent="0.3">
      <c r="A29" s="5" t="s">
        <v>70</v>
      </c>
      <c r="B29" s="5" t="s">
        <v>71</v>
      </c>
      <c r="C29" s="9">
        <v>45569</v>
      </c>
      <c r="D29" s="5" t="str">
        <f>VLOOKUP(WEEKDAY(C29,2),$F$30:$G$36,2)</f>
        <v>금요일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9">
        <v>45570</v>
      </c>
      <c r="D30" s="5" t="str">
        <f t="shared" ref="D30:D38" si="2">VLOOKUP(WEEKDAY(C30,2),$F$30:$G$36,2)</f>
        <v>토요일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9">
        <v>45571</v>
      </c>
      <c r="D31" s="5" t="str">
        <f t="shared" si="2"/>
        <v>일요일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9">
        <v>45577</v>
      </c>
      <c r="D32" s="5" t="str">
        <f t="shared" si="2"/>
        <v>토요일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9">
        <v>45578</v>
      </c>
      <c r="D33" s="5" t="str">
        <f t="shared" si="2"/>
        <v>일요일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9">
        <v>45582</v>
      </c>
      <c r="D34" s="5" t="str">
        <f t="shared" si="2"/>
        <v>목요일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9">
        <v>45583</v>
      </c>
      <c r="D35" s="5" t="str">
        <f t="shared" si="2"/>
        <v>금요일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9">
        <v>45586</v>
      </c>
      <c r="D36" s="5" t="str">
        <f t="shared" si="2"/>
        <v>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9">
        <v>45590</v>
      </c>
      <c r="D37" s="5" t="str">
        <f t="shared" si="2"/>
        <v>금요일</v>
      </c>
    </row>
    <row r="38" spans="1:7" x14ac:dyDescent="0.3">
      <c r="A38" s="5" t="s">
        <v>91</v>
      </c>
      <c r="B38" s="5" t="s">
        <v>76</v>
      </c>
      <c r="C38" s="9">
        <v>45592</v>
      </c>
      <c r="D38" s="5" t="str">
        <f t="shared" si="2"/>
        <v>일요일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16A494-238A-4F70-9902-E674E14E44E8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13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7" t="s">
        <v>262</v>
      </c>
      <c r="C2" s="28"/>
      <c r="D2" s="34"/>
      <c r="E2" s="34"/>
      <c r="F2" s="34"/>
    </row>
    <row r="3" spans="2:6" collapsed="1" x14ac:dyDescent="0.3">
      <c r="B3" s="26"/>
      <c r="C3" s="26"/>
      <c r="D3" s="35" t="s">
        <v>264</v>
      </c>
      <c r="E3" s="35" t="s">
        <v>259</v>
      </c>
      <c r="F3" s="35" t="s">
        <v>261</v>
      </c>
    </row>
    <row r="4" spans="2:6" ht="27" hidden="1" outlineLevel="1" x14ac:dyDescent="0.3">
      <c r="B4" s="30"/>
      <c r="C4" s="30"/>
      <c r="D4" s="23"/>
      <c r="E4" s="37" t="s">
        <v>260</v>
      </c>
      <c r="F4" s="37" t="s">
        <v>260</v>
      </c>
    </row>
    <row r="5" spans="2:6" x14ac:dyDescent="0.3">
      <c r="B5" s="31" t="s">
        <v>263</v>
      </c>
      <c r="C5" s="32"/>
      <c r="D5" s="29"/>
      <c r="E5" s="29"/>
      <c r="F5" s="29"/>
    </row>
    <row r="6" spans="2:6" outlineLevel="1" x14ac:dyDescent="0.3">
      <c r="B6" s="30"/>
      <c r="C6" s="30" t="s">
        <v>257</v>
      </c>
      <c r="D6" s="24">
        <v>1150</v>
      </c>
      <c r="E6" s="36">
        <v>1250</v>
      </c>
      <c r="F6" s="36">
        <v>1050</v>
      </c>
    </row>
    <row r="7" spans="2:6" x14ac:dyDescent="0.3">
      <c r="B7" s="31" t="s">
        <v>265</v>
      </c>
      <c r="C7" s="32"/>
      <c r="D7" s="29"/>
      <c r="E7" s="29"/>
      <c r="F7" s="29"/>
    </row>
    <row r="8" spans="2:6" ht="17.25" outlineLevel="1" thickBot="1" x14ac:dyDescent="0.35">
      <c r="B8" s="33"/>
      <c r="C8" s="33" t="s">
        <v>258</v>
      </c>
      <c r="D8" s="25">
        <v>554753100</v>
      </c>
      <c r="E8" s="25">
        <v>600009900</v>
      </c>
      <c r="F8" s="25">
        <v>507330400</v>
      </c>
    </row>
    <row r="9" spans="2:6" x14ac:dyDescent="0.3">
      <c r="B9" t="s">
        <v>266</v>
      </c>
    </row>
    <row r="10" spans="2:6" x14ac:dyDescent="0.3">
      <c r="B10" t="s">
        <v>267</v>
      </c>
    </row>
    <row r="11" spans="2:6" x14ac:dyDescent="0.3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1" t="s">
        <v>147</v>
      </c>
      <c r="B1" s="11"/>
      <c r="C1" s="11"/>
      <c r="D1" s="11"/>
      <c r="E1" s="11"/>
      <c r="F1" s="11"/>
      <c r="G1" s="11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8">
        <v>15000</v>
      </c>
      <c r="D4" s="8">
        <f t="shared" ref="D4:D15" si="0">ROUND(B4*$G$18+(B4*$G$18*25%),-2)</f>
        <v>2600</v>
      </c>
      <c r="E4" s="8">
        <f t="shared" ref="E4:E15" si="1">ROUND(D4+D4*30%,-2)</f>
        <v>3400</v>
      </c>
      <c r="F4" s="8">
        <v>11352</v>
      </c>
      <c r="G4" s="8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8">
        <v>12000</v>
      </c>
      <c r="D5" s="8">
        <f t="shared" si="0"/>
        <v>3500</v>
      </c>
      <c r="E5" s="8">
        <f t="shared" si="1"/>
        <v>4600</v>
      </c>
      <c r="F5" s="8">
        <v>10248</v>
      </c>
      <c r="G5" s="8">
        <f t="shared" si="2"/>
        <v>47140800</v>
      </c>
    </row>
    <row r="6" spans="1:7" x14ac:dyDescent="0.3">
      <c r="A6" s="5" t="s">
        <v>157</v>
      </c>
      <c r="B6" s="5">
        <v>3.5</v>
      </c>
      <c r="C6" s="8">
        <v>10000</v>
      </c>
      <c r="D6" s="8">
        <f t="shared" si="0"/>
        <v>5000</v>
      </c>
      <c r="E6" s="8">
        <f t="shared" si="1"/>
        <v>6500</v>
      </c>
      <c r="F6" s="8">
        <v>9348</v>
      </c>
      <c r="G6" s="8">
        <f t="shared" si="2"/>
        <v>60762000</v>
      </c>
    </row>
    <row r="7" spans="1:7" x14ac:dyDescent="0.3">
      <c r="A7" s="5" t="s">
        <v>158</v>
      </c>
      <c r="B7" s="5">
        <v>1.7</v>
      </c>
      <c r="C7" s="8">
        <v>13500</v>
      </c>
      <c r="D7" s="8">
        <f t="shared" si="0"/>
        <v>2400</v>
      </c>
      <c r="E7" s="8">
        <f t="shared" si="1"/>
        <v>3100</v>
      </c>
      <c r="F7" s="8">
        <v>12354</v>
      </c>
      <c r="G7" s="8">
        <f t="shared" si="2"/>
        <v>38297400</v>
      </c>
    </row>
    <row r="8" spans="1:7" x14ac:dyDescent="0.3">
      <c r="A8" s="5" t="s">
        <v>159</v>
      </c>
      <c r="B8" s="5">
        <v>2.5</v>
      </c>
      <c r="C8" s="8">
        <v>12000</v>
      </c>
      <c r="D8" s="8">
        <f t="shared" si="0"/>
        <v>3600</v>
      </c>
      <c r="E8" s="8">
        <f t="shared" si="1"/>
        <v>4700</v>
      </c>
      <c r="F8" s="8">
        <v>9758</v>
      </c>
      <c r="G8" s="8">
        <f t="shared" si="2"/>
        <v>45862600</v>
      </c>
    </row>
    <row r="9" spans="1:7" x14ac:dyDescent="0.3">
      <c r="A9" s="5" t="s">
        <v>160</v>
      </c>
      <c r="B9" s="5">
        <v>2.9</v>
      </c>
      <c r="C9" s="8">
        <v>11000</v>
      </c>
      <c r="D9" s="8">
        <f t="shared" si="0"/>
        <v>4200</v>
      </c>
      <c r="E9" s="8">
        <f t="shared" si="1"/>
        <v>5500</v>
      </c>
      <c r="F9" s="8">
        <v>8465</v>
      </c>
      <c r="G9" s="8">
        <f t="shared" si="2"/>
        <v>46557500</v>
      </c>
    </row>
    <row r="10" spans="1:7" x14ac:dyDescent="0.3">
      <c r="A10" s="5" t="s">
        <v>161</v>
      </c>
      <c r="B10" s="5">
        <v>2.4</v>
      </c>
      <c r="C10" s="8">
        <v>12000</v>
      </c>
      <c r="D10" s="8">
        <f t="shared" si="0"/>
        <v>3500</v>
      </c>
      <c r="E10" s="8">
        <f t="shared" si="1"/>
        <v>4600</v>
      </c>
      <c r="F10" s="8">
        <v>10674</v>
      </c>
      <c r="G10" s="8">
        <f t="shared" si="2"/>
        <v>49100400</v>
      </c>
    </row>
    <row r="11" spans="1:7" x14ac:dyDescent="0.3">
      <c r="A11" s="5" t="s">
        <v>162</v>
      </c>
      <c r="B11" s="5">
        <v>3.1</v>
      </c>
      <c r="C11" s="8">
        <v>10000</v>
      </c>
      <c r="D11" s="8">
        <f t="shared" si="0"/>
        <v>4500</v>
      </c>
      <c r="E11" s="8">
        <f t="shared" si="1"/>
        <v>5900</v>
      </c>
      <c r="F11" s="8">
        <v>8465</v>
      </c>
      <c r="G11" s="8">
        <f t="shared" si="2"/>
        <v>49943500</v>
      </c>
    </row>
    <row r="12" spans="1:7" x14ac:dyDescent="0.3">
      <c r="A12" s="5" t="s">
        <v>163</v>
      </c>
      <c r="B12" s="5">
        <v>3.4</v>
      </c>
      <c r="C12" s="8">
        <v>900</v>
      </c>
      <c r="D12" s="8">
        <f t="shared" si="0"/>
        <v>4900</v>
      </c>
      <c r="E12" s="8">
        <f t="shared" si="1"/>
        <v>6400</v>
      </c>
      <c r="F12" s="8">
        <v>866</v>
      </c>
      <c r="G12" s="8">
        <f t="shared" si="2"/>
        <v>5542400</v>
      </c>
    </row>
    <row r="13" spans="1:7" x14ac:dyDescent="0.3">
      <c r="A13" s="5" t="s">
        <v>164</v>
      </c>
      <c r="B13" s="5">
        <v>1.9</v>
      </c>
      <c r="C13" s="8">
        <v>18000</v>
      </c>
      <c r="D13" s="8">
        <f t="shared" si="0"/>
        <v>2700</v>
      </c>
      <c r="E13" s="8">
        <f t="shared" si="1"/>
        <v>3500</v>
      </c>
      <c r="F13" s="8">
        <v>16584</v>
      </c>
      <c r="G13" s="8">
        <f t="shared" si="2"/>
        <v>58044000</v>
      </c>
    </row>
    <row r="14" spans="1:7" x14ac:dyDescent="0.3">
      <c r="A14" s="5" t="s">
        <v>165</v>
      </c>
      <c r="B14" s="5">
        <v>2.4</v>
      </c>
      <c r="C14" s="8">
        <v>12000</v>
      </c>
      <c r="D14" s="8">
        <f t="shared" si="0"/>
        <v>3500</v>
      </c>
      <c r="E14" s="8">
        <f t="shared" si="1"/>
        <v>4600</v>
      </c>
      <c r="F14" s="8">
        <v>11235</v>
      </c>
      <c r="G14" s="8">
        <f t="shared" si="2"/>
        <v>51681000</v>
      </c>
    </row>
    <row r="15" spans="1:7" x14ac:dyDescent="0.3">
      <c r="A15" s="5" t="s">
        <v>166</v>
      </c>
      <c r="B15" s="5">
        <v>2.7</v>
      </c>
      <c r="C15" s="8">
        <v>13000</v>
      </c>
      <c r="D15" s="8">
        <f t="shared" si="0"/>
        <v>3900</v>
      </c>
      <c r="E15" s="8">
        <f t="shared" si="1"/>
        <v>5100</v>
      </c>
      <c r="F15" s="8">
        <v>12397</v>
      </c>
      <c r="G15" s="8">
        <f t="shared" si="2"/>
        <v>63224700</v>
      </c>
    </row>
    <row r="16" spans="1:7" x14ac:dyDescent="0.3">
      <c r="A16" s="16" t="s">
        <v>127</v>
      </c>
      <c r="B16" s="17"/>
      <c r="C16" s="17"/>
      <c r="D16" s="17"/>
      <c r="E16" s="17"/>
      <c r="F16" s="18"/>
      <c r="G16" s="8">
        <f>SUM(G4:G15)</f>
        <v>554753100</v>
      </c>
    </row>
    <row r="18" spans="6:7" x14ac:dyDescent="0.3">
      <c r="F18" s="5" t="s">
        <v>167</v>
      </c>
      <c r="G18" s="8">
        <v>1150</v>
      </c>
    </row>
  </sheetData>
  <scenarios current="0" sqref="G16">
    <scenario name="환율상승" locked="1" count="1" user="user" comment="만든 사람 user 날짜 2025-03-22">
      <inputCells r="G18" val="1250" numFmtId="41"/>
    </scenario>
    <scenario name="환율하락" locked="1" count="1" user="user" comment="만든 사람 user 날짜 2025-03-22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J14" sqref="J14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1" t="s">
        <v>168</v>
      </c>
      <c r="B1" s="11"/>
      <c r="C1" s="11"/>
      <c r="D1" s="11"/>
      <c r="E1" s="11"/>
      <c r="F1" s="11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8">
        <v>120</v>
      </c>
      <c r="D4" s="8">
        <v>35000</v>
      </c>
      <c r="E4" s="8">
        <v>123</v>
      </c>
      <c r="F4" s="8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8">
        <v>100</v>
      </c>
      <c r="D5" s="8">
        <v>20000</v>
      </c>
      <c r="E5" s="8">
        <v>153</v>
      </c>
      <c r="F5" s="8">
        <f t="shared" si="0"/>
        <v>3060000</v>
      </c>
    </row>
    <row r="6" spans="1:6" x14ac:dyDescent="0.3">
      <c r="A6" s="5" t="s">
        <v>176</v>
      </c>
      <c r="B6" s="5" t="s">
        <v>177</v>
      </c>
      <c r="C6" s="8">
        <v>100</v>
      </c>
      <c r="D6" s="8">
        <v>40000</v>
      </c>
      <c r="E6" s="8">
        <v>186</v>
      </c>
      <c r="F6" s="8">
        <f t="shared" si="0"/>
        <v>7440000</v>
      </c>
    </row>
    <row r="7" spans="1:6" x14ac:dyDescent="0.3">
      <c r="A7" s="5" t="s">
        <v>178</v>
      </c>
      <c r="B7" s="5" t="s">
        <v>177</v>
      </c>
      <c r="C7" s="8">
        <v>80</v>
      </c>
      <c r="D7" s="8">
        <v>35000</v>
      </c>
      <c r="E7" s="8">
        <v>228.57142857142853</v>
      </c>
      <c r="F7" s="8">
        <f t="shared" si="0"/>
        <v>7999999.9999999981</v>
      </c>
    </row>
    <row r="8" spans="1:6" x14ac:dyDescent="0.3">
      <c r="A8" s="5" t="s">
        <v>179</v>
      </c>
      <c r="B8" s="5" t="s">
        <v>180</v>
      </c>
      <c r="C8" s="8">
        <v>115</v>
      </c>
      <c r="D8" s="8">
        <v>20000</v>
      </c>
      <c r="E8" s="8">
        <v>245</v>
      </c>
      <c r="F8" s="8">
        <f t="shared" si="0"/>
        <v>4900000</v>
      </c>
    </row>
    <row r="9" spans="1:6" x14ac:dyDescent="0.3">
      <c r="A9" s="5" t="s">
        <v>181</v>
      </c>
      <c r="B9" s="5" t="s">
        <v>180</v>
      </c>
      <c r="C9" s="8">
        <v>90</v>
      </c>
      <c r="D9" s="8">
        <v>24000</v>
      </c>
      <c r="E9" s="8">
        <v>218</v>
      </c>
      <c r="F9" s="8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E24" sqref="E24"/>
    </sheetView>
  </sheetViews>
  <sheetFormatPr defaultRowHeight="16.5" x14ac:dyDescent="0.3"/>
  <cols>
    <col min="2" max="6" width="10.625" customWidth="1"/>
  </cols>
  <sheetData>
    <row r="1" spans="1:6" ht="20.25" x14ac:dyDescent="0.3">
      <c r="A1" s="11" t="s">
        <v>182</v>
      </c>
      <c r="B1" s="11"/>
      <c r="C1" s="11"/>
      <c r="D1" s="11"/>
      <c r="E1" s="11"/>
      <c r="F1" s="11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38">
        <v>33000</v>
      </c>
      <c r="C4" s="38">
        <v>77000</v>
      </c>
      <c r="D4" s="38">
        <v>61000</v>
      </c>
      <c r="E4" s="38">
        <v>54000</v>
      </c>
      <c r="F4" s="38">
        <f>SUM(B4:E4)</f>
        <v>225000</v>
      </c>
    </row>
    <row r="5" spans="1:6" x14ac:dyDescent="0.3">
      <c r="A5" s="5" t="s">
        <v>190</v>
      </c>
      <c r="B5" s="38">
        <v>50000</v>
      </c>
      <c r="C5" s="38">
        <v>79000</v>
      </c>
      <c r="D5" s="38">
        <v>43000</v>
      </c>
      <c r="E5" s="38">
        <v>67000</v>
      </c>
      <c r="F5" s="38">
        <f t="shared" ref="F5:F11" si="0">SUM(B5:E5)</f>
        <v>239000</v>
      </c>
    </row>
    <row r="6" spans="1:6" x14ac:dyDescent="0.3">
      <c r="A6" s="5" t="s">
        <v>191</v>
      </c>
      <c r="B6" s="38">
        <v>47000</v>
      </c>
      <c r="C6" s="38">
        <v>36000</v>
      </c>
      <c r="D6" s="38">
        <v>78000</v>
      </c>
      <c r="E6" s="38">
        <v>54000</v>
      </c>
      <c r="F6" s="38">
        <f t="shared" si="0"/>
        <v>215000</v>
      </c>
    </row>
    <row r="7" spans="1:6" x14ac:dyDescent="0.3">
      <c r="A7" s="5" t="s">
        <v>192</v>
      </c>
      <c r="B7" s="38">
        <v>59000</v>
      </c>
      <c r="C7" s="38">
        <v>55000</v>
      </c>
      <c r="D7" s="38">
        <v>76000</v>
      </c>
      <c r="E7" s="38">
        <v>31000</v>
      </c>
      <c r="F7" s="38">
        <f t="shared" si="0"/>
        <v>221000</v>
      </c>
    </row>
    <row r="8" spans="1:6" x14ac:dyDescent="0.3">
      <c r="A8" s="5" t="s">
        <v>193</v>
      </c>
      <c r="B8" s="38">
        <v>65000</v>
      </c>
      <c r="C8" s="38">
        <v>39000</v>
      </c>
      <c r="D8" s="38">
        <v>67000</v>
      </c>
      <c r="E8" s="38">
        <v>54000</v>
      </c>
      <c r="F8" s="38">
        <f t="shared" si="0"/>
        <v>225000</v>
      </c>
    </row>
    <row r="9" spans="1:6" x14ac:dyDescent="0.3">
      <c r="A9" s="5" t="s">
        <v>194</v>
      </c>
      <c r="B9" s="38">
        <v>76000</v>
      </c>
      <c r="C9" s="38">
        <v>41000</v>
      </c>
      <c r="D9" s="38">
        <v>51000</v>
      </c>
      <c r="E9" s="38">
        <v>38000</v>
      </c>
      <c r="F9" s="38">
        <f t="shared" si="0"/>
        <v>206000</v>
      </c>
    </row>
    <row r="10" spans="1:6" x14ac:dyDescent="0.3">
      <c r="A10" s="5" t="s">
        <v>195</v>
      </c>
      <c r="B10" s="38">
        <v>46000</v>
      </c>
      <c r="C10" s="38">
        <v>59000</v>
      </c>
      <c r="D10" s="38">
        <v>78000</v>
      </c>
      <c r="E10" s="38">
        <v>31000</v>
      </c>
      <c r="F10" s="38">
        <f t="shared" si="0"/>
        <v>214000</v>
      </c>
    </row>
    <row r="11" spans="1:6" x14ac:dyDescent="0.3">
      <c r="A11" s="5" t="s">
        <v>196</v>
      </c>
      <c r="B11" s="38">
        <v>78000</v>
      </c>
      <c r="C11" s="38">
        <v>75000</v>
      </c>
      <c r="D11" s="38">
        <v>35000</v>
      </c>
      <c r="E11" s="38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0</xdr:colOff>
                    <xdr:row>12</xdr:row>
                    <xdr:rowOff>0</xdr:rowOff>
                  </from>
                  <to>
                    <xdr:col>3</xdr:col>
                    <xdr:colOff>0</xdr:colOff>
                    <xdr:row>14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J23" sqref="J23"/>
    </sheetView>
  </sheetViews>
  <sheetFormatPr defaultRowHeight="16.5" x14ac:dyDescent="0.3"/>
  <sheetData>
    <row r="1" spans="1:5" ht="20.25" x14ac:dyDescent="0.3">
      <c r="A1" s="11" t="s">
        <v>197</v>
      </c>
      <c r="B1" s="11"/>
      <c r="C1" s="11"/>
      <c r="D1" s="11"/>
      <c r="E1" s="11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10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10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10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10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10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총판매액합계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2025-03-22T10:09:17Z</dcterms:modified>
</cp:coreProperties>
</file>