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 codeName="{B7FE6334-C1A2-E50D-BD3D-5F4D41BBC2E3}"/>
  <workbookPr/>
  <bookViews>
    <workbookView xWindow="-34910" yWindow="3710" windowWidth="19420" windowHeight="11020" firstSheet="2" activeTab="8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25725"/>
  <pivotCaches>
    <pivotCache cacheId="3" r:id="rId10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/>
  <c r="E6"/>
  <c r="E7"/>
  <c r="E8"/>
  <c r="E9"/>
  <c r="E10"/>
  <c r="E11"/>
  <c r="E4"/>
  <c r="F36" i="4"/>
  <c r="L19"/>
  <c r="L20"/>
  <c r="L21"/>
  <c r="L22"/>
  <c r="L23"/>
  <c r="L24"/>
  <c r="L25"/>
  <c r="L18"/>
  <c r="D19"/>
  <c r="D20"/>
  <c r="D21"/>
  <c r="D22"/>
  <c r="D23"/>
  <c r="D24"/>
  <c r="D25"/>
  <c r="D18"/>
  <c r="K4"/>
  <c r="K5"/>
  <c r="K6"/>
  <c r="K7"/>
  <c r="K8"/>
  <c r="K9"/>
  <c r="K10"/>
  <c r="K3"/>
  <c r="E10"/>
  <c r="E5" i="7" l="1"/>
  <c r="E6"/>
  <c r="E7"/>
  <c r="E4"/>
  <c r="C8"/>
  <c r="E8" s="1"/>
  <c r="D8"/>
  <c r="B8"/>
  <c r="D6" i="6" l="1"/>
  <c r="F6" s="1"/>
  <c r="D7"/>
  <c r="F7" s="1"/>
  <c r="D8"/>
  <c r="F8" s="1"/>
  <c r="D9"/>
  <c r="F9" s="1"/>
  <c r="D10"/>
  <c r="F10" s="1"/>
  <c r="D11"/>
  <c r="F11" s="1"/>
  <c r="D5"/>
  <c r="F5" s="1"/>
  <c r="F12" l="1"/>
</calcChain>
</file>

<file path=xl/sharedStrings.xml><?xml version="1.0" encoding="utf-8"?>
<sst xmlns="http://schemas.openxmlformats.org/spreadsheetml/2006/main" count="343" uniqueCount="258">
  <si>
    <t>고객 포인트 적립 현황</t>
    <phoneticPr fontId="1" type="noConversion"/>
  </si>
  <si>
    <t>등급</t>
    <phoneticPr fontId="1" type="noConversion"/>
  </si>
  <si>
    <t>이름</t>
    <phoneticPr fontId="1" type="noConversion"/>
  </si>
  <si>
    <t>튼튼병원 진료 현황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</si>
  <si>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</si>
  <si>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</si>
  <si>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</si>
  <si>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</si>
  <si>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</si>
  <si>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</si>
  <si>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</si>
  <si>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</si>
  <si>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</si>
  <si>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</si>
  <si>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</si>
  <si>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</si>
  <si>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</si>
  <si>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</si>
  <si>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</si>
  <si>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</si>
  <si>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</si>
  <si>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</si>
  <si>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</si>
  <si>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</si>
  <si>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</si>
  <si>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</si>
  <si>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</si>
  <si>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</si>
  <si>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</si>
  <si>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</si>
  <si>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</si>
  <si>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</si>
  <si>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</si>
  <si>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</si>
  <si>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</si>
  <si>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</si>
  <si>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</si>
  <si>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</si>
  <si>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</si>
  <si>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</si>
  <si>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</si>
  <si>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</si>
  <si>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</si>
  <si>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</si>
  <si>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</si>
  <si>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</si>
  <si>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</si>
  <si>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</si>
  <si>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</si>
  <si>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</si>
  <si>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</si>
  <si>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</si>
  <si>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</si>
  <si>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</si>
  <si>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</si>
  <si>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</si>
  <si>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</si>
  <si>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</si>
  <si>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</si>
  <si>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</si>
  <si>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</si>
  <si>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</si>
  <si>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</si>
  <si>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</si>
  <si>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</si>
  <si>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</si>
  <si>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</si>
  <si>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</si>
  <si>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</si>
  <si>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</si>
  <si>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</si>
  <si>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</si>
  <si>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</si>
  <si>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</si>
  <si>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</si>
  <si>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</si>
  <si>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</si>
  <si>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</si>
  <si>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</si>
  <si>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</si>
  <si>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</si>
  <si>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</si>
  <si>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</si>
  <si>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</si>
  <si>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</si>
  <si>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</si>
  <si>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</si>
  <si>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</si>
  <si>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</si>
  <si>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</si>
  <si>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</si>
  <si>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</si>
  <si>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</si>
  <si>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</si>
  <si>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</si>
  <si>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</si>
  <si>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</si>
  <si>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</si>
  <si>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</si>
  <si>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</si>
  <si>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</si>
  <si>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</si>
  <si>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</si>
  <si>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</si>
  <si>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</si>
  <si>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</si>
  <si>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</si>
  <si>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</si>
  <si>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</si>
  <si>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</si>
  <si>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</si>
  <si>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</si>
  <si>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</si>
  <si>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</si>
  <si>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</si>
  <si>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</si>
  <si>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</si>
  <si>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</si>
  <si>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</si>
  <si>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</si>
  <si>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</si>
  <si>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</si>
  <si>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</si>
  <si>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</si>
  <si>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</si>
  <si>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</si>
  <si>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</si>
  <si>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</si>
  <si>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</si>
  <si>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</si>
  <si>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</si>
  <si>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</si>
  <si>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</si>
  <si>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</si>
  <si>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</si>
  <si>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</si>
  <si>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</si>
  <si>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</si>
  <si>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</si>
  <si>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</si>
  <si>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</si>
  <si>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</si>
  <si>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</si>
  <si>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</si>
  <si>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</si>
  <si>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</si>
  <si>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</si>
  <si>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</si>
  <si>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</si>
  <si>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</si>
  <si>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</si>
  <si>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</si>
  <si>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</si>
  <si>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</si>
  <si>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</si>
  <si>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</si>
  <si>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</si>
  <si>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</si>
  <si>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</si>
  <si>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</si>
  <si>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</si>
  <si>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</si>
  <si>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</si>
  <si>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</si>
  <si>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</si>
  <si>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</si>
  <si>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</si>
  <si>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</si>
  <si>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</si>
  <si>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</si>
  <si>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</si>
  <si>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</si>
  <si>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</si>
  <si>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</si>
  <si>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</si>
  <si>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</si>
  <si>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</si>
  <si>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</si>
  <si>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</si>
  <si>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</si>
  <si>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</si>
  <si>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</si>
  <si>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</si>
  <si>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</si>
  <si>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</si>
  <si>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</si>
  <si>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</si>
  <si>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</si>
  <si>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</si>
  <si>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</si>
  <si>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</si>
  <si>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</si>
  <si>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</si>
  <si>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</si>
  <si>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</si>
  <si>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</si>
  <si>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</si>
  <si>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</si>
  <si>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</si>
  <si>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</si>
  <si>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</si>
  <si>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</si>
  <si>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</si>
  <si>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</si>
  <si>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</si>
  <si>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</si>
  <si>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</si>
  <si>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</si>
  <si>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</si>
  <si>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</si>
  <si>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</si>
  <si>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</si>
  <si>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</si>
  <si>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</si>
  <si>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</si>
  <si>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</si>
  <si>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</si>
  <si>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</si>
  <si>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</si>
  <si>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</si>
  <si>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</si>
  <si>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</si>
  <si>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</si>
  <si>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</si>
  <si>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</si>
  <si>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</si>
  <si>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</si>
  <si>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</si>
  <si>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</si>
  <si>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처방번호</t>
    <phoneticPr fontId="1" type="noConversion"/>
  </si>
  <si>
    <t>진요일자</t>
    <phoneticPr fontId="1" type="noConversion"/>
  </si>
  <si>
    <t>이름</t>
    <phoneticPr fontId="1" type="noConversion"/>
  </si>
  <si>
    <t>성별</t>
    <phoneticPr fontId="1" type="noConversion"/>
  </si>
  <si>
    <t>나이</t>
    <phoneticPr fontId="1" type="noConversion"/>
  </si>
  <si>
    <t>처방약일수</t>
    <phoneticPr fontId="1" type="noConversion"/>
  </si>
  <si>
    <t>진료비</t>
    <phoneticPr fontId="1" type="noConversion"/>
  </si>
  <si>
    <t>평점</t>
    <phoneticPr fontId="1" type="noConversion"/>
  </si>
  <si>
    <t>카테고리</t>
    <phoneticPr fontId="1" type="noConversion"/>
  </si>
  <si>
    <t>액션</t>
    <phoneticPr fontId="1" type="noConversion"/>
  </si>
  <si>
    <t>코미디</t>
    <phoneticPr fontId="1" type="noConversion"/>
  </si>
  <si>
    <t>계열</t>
    <phoneticPr fontId="1" type="noConversion"/>
  </si>
  <si>
    <t>행 레이블</t>
  </si>
  <si>
    <t>열 레이블</t>
  </si>
  <si>
    <t>합계 : 정산금액</t>
  </si>
  <si>
    <t>최대값 : 할인금액</t>
  </si>
  <si>
    <t>환율</t>
  </si>
  <si>
    <t>수입총액합계</t>
  </si>
  <si>
    <t>환율인상</t>
  </si>
  <si>
    <t>만든 사람 Hyun 날짜 2026-01-27
수정한 사람 Hyun 날짜 2026-01-27</t>
  </si>
  <si>
    <t>환율인하</t>
  </si>
  <si>
    <t>만든 사람 Hyun 날짜 2026-01-27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</si>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</sst>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#,##0.00&quot;원&quot;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3" borderId="5" xfId="3" applyFont="1" applyBorder="1" applyAlignment="1">
      <alignment horizontal="center" vertical="center"/>
    </xf>
    <xf numFmtId="0" fontId="7" fillId="3" borderId="6" xfId="3" applyFont="1" applyBorder="1" applyAlignment="1">
      <alignment horizontal="center" vertical="center"/>
    </xf>
    <xf numFmtId="0" fontId="7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9" fillId="4" borderId="1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8" borderId="0" xfId="0" applyFill="1">
      <alignment vertical="center"/>
    </xf>
  </cellXfs>
  <cellStyles count="4">
    <cellStyle name="40% - 강조색4" xfId="3" builtinId="43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/>
        <c:overlap val="-20"/>
        <c:axId val="146152832"/>
        <c:axId val="146179200"/>
      </c:barChart>
      <c:lineChart>
        <c:grouping val="standard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3"/>
            </a:solidFill>
            <a:effectLst/>
          </c:spP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marker val="1"/>
        <c:axId val="92882432"/>
        <c:axId val="198256128"/>
      </c:lineChart>
      <c:catAx>
        <c:axId val="1461528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179200"/>
        <c:crosses val="autoZero"/>
        <c:auto val="1"/>
        <c:lblAlgn val="ctr"/>
        <c:lblOffset val="100"/>
      </c:catAx>
      <c:valAx>
        <c:axId val="146179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152832"/>
        <c:crosses val="autoZero"/>
        <c:crossBetween val="between"/>
      </c:valAx>
      <c:valAx>
        <c:axId val="198256128"/>
        <c:scaling>
          <c:orientation val="minMax"/>
        </c:scaling>
        <c:axPos val="r"/>
        <c:numFmt formatCode="#,##0_ " sourceLinked="1"/>
        <c:tickLblPos val="nextTo"/>
        <c:crossAx val="92882432"/>
        <c:crosses val="max"/>
        <c:crossBetween val="between"/>
      </c:valAx>
      <c:catAx>
        <c:axId val="92882432"/>
        <c:scaling>
          <c:orientation val="minMax"/>
        </c:scaling>
        <c:delete val="1"/>
        <c:axPos val="b"/>
        <c:tickLblPos val="none"/>
        <c:crossAx val="198256128"/>
        <c:auto val="1"/>
        <c:lblAlgn val="ctr"/>
        <c:lblOffset val="100"/>
      </c:catAx>
      <c:spPr>
        <a:noFill/>
        <a:ln>
          <a:solidFill>
            <a:schemeClr val="accent2">
              <a:lumMod val="75000"/>
            </a:schemeClr>
          </a:solidFill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빗면 1"/>
        <xdr:cNvSpPr/>
      </xdr:nvSpPr>
      <xdr:spPr>
        <a:xfrm>
          <a:off x="40259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yun" refreshedDate="46049.000733796296" createdVersion="3" refreshedVersion="3" minRefreshableVersion="3" recordCount="13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dataOnRows="1" applyNumberFormats="0" applyBorderFormats="0" applyFontFormats="0" applyPatternFormats="0" applyAlignmentFormats="0" applyWidthHeightFormats="1" dataCaption="값" updatedVersion="3" minRefreshableVersion="3" showCalcMbrs="0" useAutoFormatting="1" rowGrandTotals="0" colGrandTotals="0" itemPrintTitles="1" createdVersion="3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값 : 할인금액" fld="5" subtotal="max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9" sqref="B9"/>
    </sheetView>
  </sheetViews>
  <sheetFormatPr defaultRowHeight="17"/>
  <cols>
    <col min="2" max="2" width="10.4140625" bestFit="1" customWidth="1"/>
    <col min="5" max="5" width="10.4140625" bestFit="1" customWidth="1"/>
  </cols>
  <sheetData>
    <row r="1" spans="1:5">
      <c r="A1" t="s">
        <v>0</v>
      </c>
    </row>
    <row r="3" spans="1:5">
      <c r="A3" s="1" t="s">
        <v>203</v>
      </c>
      <c r="B3" s="1" t="s">
        <v>210</v>
      </c>
      <c r="C3" s="1" t="s">
        <v>211</v>
      </c>
      <c r="D3" s="1" t="s">
        <v>215</v>
      </c>
      <c r="E3" s="1" t="s">
        <v>222</v>
      </c>
    </row>
    <row r="4" spans="1:5">
      <c r="A4" s="1" t="s">
        <v>204</v>
      </c>
      <c r="B4" s="1" t="s">
        <v>223</v>
      </c>
      <c r="C4" s="1" t="s">
        <v>212</v>
      </c>
      <c r="D4" s="1" t="s">
        <v>216</v>
      </c>
      <c r="E4" s="2">
        <v>168000</v>
      </c>
    </row>
    <row r="5" spans="1:5">
      <c r="A5" s="1" t="s">
        <v>205</v>
      </c>
      <c r="B5" s="1" t="s">
        <v>224</v>
      </c>
      <c r="C5" s="1" t="s">
        <v>213</v>
      </c>
      <c r="D5" s="1" t="s">
        <v>217</v>
      </c>
      <c r="E5" s="2">
        <v>71000</v>
      </c>
    </row>
    <row r="6" spans="1:5">
      <c r="A6" s="1" t="s">
        <v>206</v>
      </c>
      <c r="B6" s="1" t="s">
        <v>225</v>
      </c>
      <c r="C6" s="1" t="s">
        <v>214</v>
      </c>
      <c r="D6" s="1" t="s">
        <v>218</v>
      </c>
      <c r="E6" s="2">
        <v>16000</v>
      </c>
    </row>
    <row r="7" spans="1:5">
      <c r="A7" s="1" t="s">
        <v>207</v>
      </c>
      <c r="B7" s="1" t="s">
        <v>226</v>
      </c>
      <c r="C7" s="1" t="s">
        <v>214</v>
      </c>
      <c r="D7" s="1" t="s">
        <v>219</v>
      </c>
      <c r="E7" s="2">
        <v>49000</v>
      </c>
    </row>
    <row r="8" spans="1:5">
      <c r="A8" s="1" t="s">
        <v>208</v>
      </c>
      <c r="B8" s="1" t="s">
        <v>227</v>
      </c>
      <c r="C8" s="1" t="s">
        <v>212</v>
      </c>
      <c r="D8" s="1" t="s">
        <v>220</v>
      </c>
      <c r="E8" s="2">
        <v>125000</v>
      </c>
    </row>
    <row r="9" spans="1:5">
      <c r="A9" s="1" t="s">
        <v>209</v>
      </c>
      <c r="B9" s="1" t="s">
        <v>228</v>
      </c>
      <c r="C9" s="1" t="s">
        <v>214</v>
      </c>
      <c r="D9" s="1" t="s">
        <v>221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H4" sqref="H4"/>
    </sheetView>
  </sheetViews>
  <sheetFormatPr defaultRowHeight="17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>
      <c r="A1" s="33" t="s">
        <v>3</v>
      </c>
      <c r="B1" s="33"/>
      <c r="C1" s="33"/>
      <c r="D1" s="33"/>
      <c r="E1" s="33"/>
      <c r="F1" s="33"/>
      <c r="G1" s="33"/>
    </row>
    <row r="2" spans="1:7" ht="18" thickTop="1" thickBot="1"/>
    <row r="3" spans="1:7">
      <c r="A3" s="24" t="s">
        <v>229</v>
      </c>
      <c r="B3" s="25" t="s">
        <v>230</v>
      </c>
      <c r="C3" s="25" t="s">
        <v>231</v>
      </c>
      <c r="D3" s="25" t="s">
        <v>232</v>
      </c>
      <c r="E3" s="25" t="s">
        <v>233</v>
      </c>
      <c r="F3" s="25" t="s">
        <v>234</v>
      </c>
      <c r="G3" s="26" t="s">
        <v>235</v>
      </c>
    </row>
    <row r="4" spans="1:7">
      <c r="A4" s="27">
        <v>453257</v>
      </c>
      <c r="B4" s="4">
        <v>45355</v>
      </c>
      <c r="C4" s="3" t="s">
        <v>7</v>
      </c>
      <c r="D4" s="3" t="s">
        <v>4</v>
      </c>
      <c r="E4" s="3">
        <v>35</v>
      </c>
      <c r="F4" s="3">
        <v>3</v>
      </c>
      <c r="G4" s="28">
        <v>5634.5164000000004</v>
      </c>
    </row>
    <row r="5" spans="1:7">
      <c r="A5" s="27">
        <v>618301</v>
      </c>
      <c r="B5" s="4">
        <v>45355</v>
      </c>
      <c r="C5" s="3" t="s">
        <v>12</v>
      </c>
      <c r="D5" s="3" t="s">
        <v>5</v>
      </c>
      <c r="E5" s="3">
        <v>66</v>
      </c>
      <c r="F5" s="3">
        <v>2</v>
      </c>
      <c r="G5" s="28">
        <v>3254.4580999999998</v>
      </c>
    </row>
    <row r="6" spans="1:7">
      <c r="A6" s="27">
        <v>936422</v>
      </c>
      <c r="B6" s="4">
        <v>45356</v>
      </c>
      <c r="C6" s="3" t="s">
        <v>8</v>
      </c>
      <c r="D6" s="3" t="s">
        <v>4</v>
      </c>
      <c r="E6" s="3">
        <v>28</v>
      </c>
      <c r="F6" s="3">
        <v>5</v>
      </c>
      <c r="G6" s="28">
        <v>6257.9633000000003</v>
      </c>
    </row>
    <row r="7" spans="1:7">
      <c r="A7" s="27">
        <v>554286</v>
      </c>
      <c r="B7" s="4">
        <v>45356</v>
      </c>
      <c r="C7" s="3" t="s">
        <v>9</v>
      </c>
      <c r="D7" s="3" t="s">
        <v>4</v>
      </c>
      <c r="E7" s="3">
        <v>44</v>
      </c>
      <c r="F7" s="3">
        <v>3</v>
      </c>
      <c r="G7" s="28">
        <v>6542.8546999999999</v>
      </c>
    </row>
    <row r="8" spans="1:7">
      <c r="A8" s="27">
        <v>607005</v>
      </c>
      <c r="B8" s="4">
        <v>45356</v>
      </c>
      <c r="C8" s="3" t="s">
        <v>10</v>
      </c>
      <c r="D8" s="3" t="s">
        <v>4</v>
      </c>
      <c r="E8" s="3">
        <v>72</v>
      </c>
      <c r="F8" s="3">
        <v>3</v>
      </c>
      <c r="G8" s="28">
        <v>3063.2651000000001</v>
      </c>
    </row>
    <row r="9" spans="1:7">
      <c r="A9" s="27">
        <v>793241</v>
      </c>
      <c r="B9" s="4">
        <v>45357</v>
      </c>
      <c r="C9" s="3" t="s">
        <v>13</v>
      </c>
      <c r="D9" s="3" t="s">
        <v>5</v>
      </c>
      <c r="E9" s="3">
        <v>9</v>
      </c>
      <c r="F9" s="3">
        <v>5</v>
      </c>
      <c r="G9" s="28">
        <v>1807.9087999999999</v>
      </c>
    </row>
    <row r="10" spans="1:7">
      <c r="A10" s="27">
        <v>165028</v>
      </c>
      <c r="B10" s="4">
        <v>45357</v>
      </c>
      <c r="C10" s="3" t="s">
        <v>14</v>
      </c>
      <c r="D10" s="3" t="s">
        <v>5</v>
      </c>
      <c r="E10" s="3">
        <v>16</v>
      </c>
      <c r="F10" s="3">
        <v>2</v>
      </c>
      <c r="G10" s="28">
        <v>2648.5214000000001</v>
      </c>
    </row>
    <row r="11" spans="1:7">
      <c r="A11" s="27">
        <v>296177</v>
      </c>
      <c r="B11" s="4">
        <v>45358</v>
      </c>
      <c r="C11" s="3" t="s">
        <v>11</v>
      </c>
      <c r="D11" s="3" t="s">
        <v>5</v>
      </c>
      <c r="E11" s="3">
        <v>56</v>
      </c>
      <c r="F11" s="3">
        <v>3</v>
      </c>
      <c r="G11" s="28">
        <v>5771.6908000000003</v>
      </c>
    </row>
    <row r="12" spans="1:7" ht="17.5" thickBot="1">
      <c r="A12" s="29">
        <v>819900</v>
      </c>
      <c r="B12" s="30">
        <v>45358</v>
      </c>
      <c r="C12" s="31" t="s">
        <v>6</v>
      </c>
      <c r="D12" s="31" t="s">
        <v>4</v>
      </c>
      <c r="E12" s="31">
        <v>49</v>
      </c>
      <c r="F12" s="31">
        <v>5</v>
      </c>
      <c r="G12" s="3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L9" sqref="L9"/>
    </sheetView>
  </sheetViews>
  <sheetFormatPr defaultRowHeight="17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>
      <c r="A1" s="20" t="s">
        <v>15</v>
      </c>
      <c r="B1" s="20"/>
      <c r="C1" s="20"/>
      <c r="D1" s="20"/>
      <c r="E1" s="20"/>
      <c r="F1" s="20"/>
    </row>
    <row r="3" spans="1:13">
      <c r="A3" s="5" t="s">
        <v>16</v>
      </c>
      <c r="B3" s="5" t="s">
        <v>17</v>
      </c>
      <c r="C3" s="5" t="s">
        <v>19</v>
      </c>
      <c r="D3" s="5" t="s">
        <v>35</v>
      </c>
      <c r="E3" s="5" t="s">
        <v>1</v>
      </c>
      <c r="F3" s="5" t="s">
        <v>18</v>
      </c>
      <c r="H3" s="1" t="s">
        <v>237</v>
      </c>
      <c r="I3" s="1" t="s">
        <v>236</v>
      </c>
    </row>
    <row r="4" spans="1:13">
      <c r="A4" s="5" t="s">
        <v>20</v>
      </c>
      <c r="B4" s="5" t="s">
        <v>33</v>
      </c>
      <c r="C4" s="6">
        <v>45327</v>
      </c>
      <c r="D4" s="5">
        <v>134</v>
      </c>
      <c r="E4" s="5" t="s">
        <v>36</v>
      </c>
      <c r="F4" s="5">
        <v>4</v>
      </c>
      <c r="H4" s="1" t="s">
        <v>238</v>
      </c>
      <c r="I4" s="1">
        <v>5</v>
      </c>
    </row>
    <row r="5" spans="1:13">
      <c r="A5" s="5" t="s">
        <v>29</v>
      </c>
      <c r="B5" s="5" t="s">
        <v>32</v>
      </c>
      <c r="C5" s="6">
        <v>45327</v>
      </c>
      <c r="D5" s="5">
        <v>128</v>
      </c>
      <c r="E5" s="5" t="s">
        <v>36</v>
      </c>
      <c r="F5" s="5">
        <v>5</v>
      </c>
      <c r="H5" s="1" t="s">
        <v>239</v>
      </c>
      <c r="I5" s="1">
        <v>5</v>
      </c>
    </row>
    <row r="6" spans="1:13">
      <c r="A6" s="5" t="s">
        <v>30</v>
      </c>
      <c r="B6" s="5" t="s">
        <v>33</v>
      </c>
      <c r="C6" s="6">
        <v>45327</v>
      </c>
      <c r="D6" s="5">
        <v>100</v>
      </c>
      <c r="E6" s="5" t="s">
        <v>38</v>
      </c>
      <c r="F6" s="5">
        <v>5</v>
      </c>
    </row>
    <row r="7" spans="1:13">
      <c r="A7" s="5" t="s">
        <v>23</v>
      </c>
      <c r="B7" s="5" t="s">
        <v>34</v>
      </c>
      <c r="C7" s="6">
        <v>45334</v>
      </c>
      <c r="D7" s="5">
        <v>110</v>
      </c>
      <c r="E7" s="5" t="s">
        <v>37</v>
      </c>
      <c r="F7" s="5">
        <v>3</v>
      </c>
      <c r="H7" s="5" t="s">
        <v>16</v>
      </c>
      <c r="I7" s="5" t="s">
        <v>17</v>
      </c>
      <c r="J7" s="5" t="s">
        <v>19</v>
      </c>
      <c r="K7" s="5" t="s">
        <v>35</v>
      </c>
      <c r="L7" s="5" t="s">
        <v>1</v>
      </c>
      <c r="M7" s="5" t="s">
        <v>18</v>
      </c>
    </row>
    <row r="8" spans="1:13">
      <c r="A8" s="5" t="s">
        <v>25</v>
      </c>
      <c r="B8" s="5" t="s">
        <v>34</v>
      </c>
      <c r="C8" s="6">
        <v>45334</v>
      </c>
      <c r="D8" s="5">
        <v>98</v>
      </c>
      <c r="E8" s="5" t="s">
        <v>38</v>
      </c>
      <c r="F8" s="5">
        <v>5</v>
      </c>
      <c r="H8" s="5" t="s">
        <v>30</v>
      </c>
      <c r="I8" s="5" t="s">
        <v>33</v>
      </c>
      <c r="J8" s="6">
        <v>45327</v>
      </c>
      <c r="K8" s="5">
        <v>100</v>
      </c>
      <c r="L8" s="5" t="s">
        <v>38</v>
      </c>
      <c r="M8" s="5">
        <v>5</v>
      </c>
    </row>
    <row r="9" spans="1:13">
      <c r="A9" s="5" t="s">
        <v>28</v>
      </c>
      <c r="B9" s="5" t="s">
        <v>34</v>
      </c>
      <c r="C9" s="6">
        <v>45334</v>
      </c>
      <c r="D9" s="5">
        <v>90</v>
      </c>
      <c r="E9" s="5" t="s">
        <v>37</v>
      </c>
      <c r="F9" s="5">
        <v>2</v>
      </c>
      <c r="H9" s="5" t="s">
        <v>25</v>
      </c>
      <c r="I9" s="5" t="s">
        <v>34</v>
      </c>
      <c r="J9" s="6">
        <v>45334</v>
      </c>
      <c r="K9" s="5">
        <v>98</v>
      </c>
      <c r="L9" s="5" t="s">
        <v>38</v>
      </c>
      <c r="M9" s="5">
        <v>5</v>
      </c>
    </row>
    <row r="10" spans="1:13">
      <c r="A10" s="5" t="s">
        <v>26</v>
      </c>
      <c r="B10" s="5" t="s">
        <v>33</v>
      </c>
      <c r="C10" s="6">
        <v>45334</v>
      </c>
      <c r="D10" s="5">
        <v>115</v>
      </c>
      <c r="E10" s="5" t="s">
        <v>38</v>
      </c>
      <c r="F10" s="5">
        <v>4</v>
      </c>
      <c r="H10" s="5" t="s">
        <v>24</v>
      </c>
      <c r="I10" s="5" t="s">
        <v>34</v>
      </c>
      <c r="J10" s="6">
        <v>40965</v>
      </c>
      <c r="K10" s="5">
        <v>107</v>
      </c>
      <c r="L10" s="5" t="s">
        <v>37</v>
      </c>
      <c r="M10" s="5">
        <v>5</v>
      </c>
    </row>
    <row r="11" spans="1:13">
      <c r="A11" s="5" t="s">
        <v>27</v>
      </c>
      <c r="B11" s="5" t="s">
        <v>32</v>
      </c>
      <c r="C11" s="6">
        <v>40958</v>
      </c>
      <c r="D11" s="5">
        <v>122</v>
      </c>
      <c r="E11" s="5" t="s">
        <v>36</v>
      </c>
      <c r="F11" s="5">
        <v>3</v>
      </c>
      <c r="H11"/>
      <c r="I11"/>
      <c r="J11"/>
      <c r="K11"/>
      <c r="L11"/>
      <c r="M11"/>
    </row>
    <row r="12" spans="1:13">
      <c r="A12" s="5" t="s">
        <v>31</v>
      </c>
      <c r="B12" s="5" t="s">
        <v>33</v>
      </c>
      <c r="C12" s="6">
        <v>40958</v>
      </c>
      <c r="D12" s="5">
        <v>106</v>
      </c>
      <c r="E12" s="5" t="s">
        <v>36</v>
      </c>
      <c r="F12" s="5">
        <v>3</v>
      </c>
      <c r="H12"/>
      <c r="I12"/>
      <c r="J12"/>
      <c r="K12"/>
      <c r="L12"/>
      <c r="M12"/>
    </row>
    <row r="13" spans="1:13">
      <c r="A13" s="5" t="s">
        <v>21</v>
      </c>
      <c r="B13" s="5" t="s">
        <v>32</v>
      </c>
      <c r="C13" s="6">
        <v>40965</v>
      </c>
      <c r="D13" s="5">
        <v>120</v>
      </c>
      <c r="E13" s="5" t="s">
        <v>36</v>
      </c>
      <c r="F13" s="5">
        <v>4</v>
      </c>
      <c r="H13"/>
      <c r="I13"/>
      <c r="J13"/>
      <c r="K13"/>
      <c r="L13"/>
      <c r="M13"/>
    </row>
    <row r="14" spans="1:13">
      <c r="A14" s="5" t="s">
        <v>22</v>
      </c>
      <c r="B14" s="5" t="s">
        <v>33</v>
      </c>
      <c r="C14" s="6">
        <v>40965</v>
      </c>
      <c r="D14" s="5">
        <v>118</v>
      </c>
      <c r="E14" s="5" t="s">
        <v>38</v>
      </c>
      <c r="F14" s="5">
        <v>2</v>
      </c>
    </row>
    <row r="15" spans="1:13">
      <c r="A15" s="5" t="s">
        <v>24</v>
      </c>
      <c r="B15" s="5" t="s">
        <v>34</v>
      </c>
      <c r="C15" s="6">
        <v>40965</v>
      </c>
      <c r="D15" s="5">
        <v>107</v>
      </c>
      <c r="E15" s="5" t="s">
        <v>37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F37" sqref="F37"/>
    </sheetView>
  </sheetViews>
  <sheetFormatPr defaultRowHeight="17"/>
  <cols>
    <col min="2" max="4" width="11.58203125" customWidth="1"/>
    <col min="5" max="5" width="10.4140625" bestFit="1" customWidth="1"/>
    <col min="7" max="7" width="12.33203125" bestFit="1" customWidth="1"/>
    <col min="10" max="10" width="10.58203125" bestFit="1" customWidth="1"/>
    <col min="11" max="11" width="11.5" bestFit="1" customWidth="1"/>
    <col min="12" max="12" width="12.33203125" bestFit="1" customWidth="1"/>
  </cols>
  <sheetData>
    <row r="1" spans="1:11">
      <c r="A1" s="19" t="s">
        <v>193</v>
      </c>
      <c r="B1" s="15" t="s">
        <v>194</v>
      </c>
      <c r="G1" s="19" t="s">
        <v>195</v>
      </c>
      <c r="H1" s="15" t="s">
        <v>196</v>
      </c>
    </row>
    <row r="2" spans="1:11">
      <c r="A2" s="3" t="s">
        <v>111</v>
      </c>
      <c r="B2" s="3" t="s">
        <v>112</v>
      </c>
      <c r="C2" s="3" t="s">
        <v>113</v>
      </c>
      <c r="D2" s="3" t="s">
        <v>114</v>
      </c>
      <c r="E2" s="3" t="s">
        <v>115</v>
      </c>
      <c r="G2" s="5" t="s">
        <v>125</v>
      </c>
      <c r="H2" s="5" t="s">
        <v>2</v>
      </c>
      <c r="I2" s="5" t="s">
        <v>126</v>
      </c>
      <c r="J2" s="5" t="s">
        <v>127</v>
      </c>
      <c r="K2" s="18" t="s">
        <v>128</v>
      </c>
    </row>
    <row r="3" spans="1:11">
      <c r="A3" s="3" t="s">
        <v>116</v>
      </c>
      <c r="B3" s="3" t="s">
        <v>118</v>
      </c>
      <c r="C3" s="3">
        <v>2.75</v>
      </c>
      <c r="D3" s="3">
        <v>275</v>
      </c>
      <c r="E3" s="3">
        <v>4.75</v>
      </c>
      <c r="G3" s="3">
        <v>24020352</v>
      </c>
      <c r="H3" s="3" t="s">
        <v>132</v>
      </c>
      <c r="I3" s="17">
        <v>2.87</v>
      </c>
      <c r="J3" s="13">
        <v>3580000</v>
      </c>
      <c r="K3" s="13">
        <f>J3*(1-HLOOKUP(RANK($I3,$I$3:$I$10),$G$13:$K$14,2,TRUE))</f>
        <v>3580000</v>
      </c>
    </row>
    <row r="4" spans="1:11">
      <c r="A4" s="3" t="s">
        <v>117</v>
      </c>
      <c r="B4" s="3" t="s">
        <v>123</v>
      </c>
      <c r="C4" s="3">
        <v>1.83</v>
      </c>
      <c r="D4" s="3">
        <v>239</v>
      </c>
      <c r="E4" s="3">
        <v>3.81</v>
      </c>
      <c r="G4" s="3">
        <v>24020967</v>
      </c>
      <c r="H4" s="3" t="s">
        <v>133</v>
      </c>
      <c r="I4" s="17">
        <v>4.12</v>
      </c>
      <c r="J4" s="13">
        <v>3600000</v>
      </c>
      <c r="K4" s="13">
        <f t="shared" ref="K4:K10" si="0">J4*(1-HLOOKUP(RANK($I4,$I$3:$I$10),$G$13:$K$14,2,TRUE))</f>
        <v>719999.99999999988</v>
      </c>
    </row>
    <row r="5" spans="1:11">
      <c r="A5" s="3" t="s">
        <v>117</v>
      </c>
      <c r="B5" s="3" t="s">
        <v>124</v>
      </c>
      <c r="C5" s="3">
        <v>2.14</v>
      </c>
      <c r="D5" s="3">
        <v>302</v>
      </c>
      <c r="E5" s="3">
        <v>2.94</v>
      </c>
      <c r="G5" s="3">
        <v>23080108</v>
      </c>
      <c r="H5" s="3" t="s">
        <v>134</v>
      </c>
      <c r="I5" s="17">
        <v>3.76</v>
      </c>
      <c r="J5" s="13">
        <v>4150000</v>
      </c>
      <c r="K5" s="13">
        <f t="shared" si="0"/>
        <v>1660000</v>
      </c>
    </row>
    <row r="6" spans="1:11">
      <c r="A6" s="3" t="s">
        <v>116</v>
      </c>
      <c r="B6" s="3" t="s">
        <v>121</v>
      </c>
      <c r="C6" s="3">
        <v>3.23</v>
      </c>
      <c r="D6" s="3">
        <v>261</v>
      </c>
      <c r="E6" s="3">
        <v>5.62</v>
      </c>
      <c r="G6" s="3">
        <v>24020135</v>
      </c>
      <c r="H6" s="3" t="s">
        <v>135</v>
      </c>
      <c r="I6" s="17">
        <v>4.3</v>
      </c>
      <c r="J6" s="13">
        <v>3860000</v>
      </c>
      <c r="K6" s="13">
        <f t="shared" si="0"/>
        <v>0</v>
      </c>
    </row>
    <row r="7" spans="1:11">
      <c r="A7" s="3" t="s">
        <v>116</v>
      </c>
      <c r="B7" s="3" t="s">
        <v>120</v>
      </c>
      <c r="C7" s="3">
        <v>1.98</v>
      </c>
      <c r="D7" s="3">
        <v>225</v>
      </c>
      <c r="E7" s="3">
        <v>3.27</v>
      </c>
      <c r="G7" s="3">
        <v>23080579</v>
      </c>
      <c r="H7" s="3" t="s">
        <v>136</v>
      </c>
      <c r="I7" s="17">
        <v>2.5299999999999998</v>
      </c>
      <c r="J7" s="13">
        <v>4270000</v>
      </c>
      <c r="K7" s="13">
        <f t="shared" si="0"/>
        <v>4270000</v>
      </c>
    </row>
    <row r="8" spans="1:11">
      <c r="A8" s="3" t="s">
        <v>117</v>
      </c>
      <c r="B8" s="3" t="s">
        <v>122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137</v>
      </c>
      <c r="I8" s="17">
        <v>3.45</v>
      </c>
      <c r="J8" s="13">
        <v>3750000</v>
      </c>
      <c r="K8" s="13">
        <f t="shared" si="0"/>
        <v>3750000</v>
      </c>
    </row>
    <row r="9" spans="1:11">
      <c r="A9" s="3" t="s">
        <v>116</v>
      </c>
      <c r="B9" s="3" t="s">
        <v>119</v>
      </c>
      <c r="C9" s="3">
        <v>3.06</v>
      </c>
      <c r="D9" s="3">
        <v>238</v>
      </c>
      <c r="E9" s="3">
        <v>2.76</v>
      </c>
      <c r="G9" s="3">
        <v>24020608</v>
      </c>
      <c r="H9" s="3" t="s">
        <v>138</v>
      </c>
      <c r="I9" s="17">
        <v>3.89</v>
      </c>
      <c r="J9" s="13">
        <v>3670000</v>
      </c>
      <c r="K9" s="13">
        <f t="shared" si="0"/>
        <v>1468000</v>
      </c>
    </row>
    <row r="10" spans="1:11">
      <c r="A10" s="3" t="s">
        <v>240</v>
      </c>
      <c r="B10" s="21" t="s">
        <v>110</v>
      </c>
      <c r="C10" s="22"/>
      <c r="D10" s="23"/>
      <c r="E10" s="3" t="e">
        <f>INDEX(A3:E9,MATCH(DMAX(A2:E9,5,A10:A11),E2:E9),)</f>
        <v>#REF!</v>
      </c>
      <c r="G10" s="3">
        <v>23080774</v>
      </c>
      <c r="H10" s="3" t="s">
        <v>139</v>
      </c>
      <c r="I10" s="17">
        <v>4.26</v>
      </c>
      <c r="J10" s="13">
        <v>4590000</v>
      </c>
      <c r="K10" s="13">
        <f t="shared" si="0"/>
        <v>917999.99999999977</v>
      </c>
    </row>
    <row r="11" spans="1:11">
      <c r="A11" s="3" t="s">
        <v>116</v>
      </c>
      <c r="G11" s="1"/>
      <c r="H11" s="1"/>
      <c r="I11" s="1"/>
      <c r="J11" s="1"/>
      <c r="K11" s="1"/>
    </row>
    <row r="12" spans="1:11">
      <c r="G12" t="s">
        <v>129</v>
      </c>
    </row>
    <row r="13" spans="1:11">
      <c r="G13" s="3" t="s">
        <v>130</v>
      </c>
      <c r="H13" s="3">
        <v>1</v>
      </c>
      <c r="I13" s="3">
        <v>2</v>
      </c>
      <c r="J13" s="3">
        <v>4</v>
      </c>
      <c r="K13" s="3">
        <v>6</v>
      </c>
    </row>
    <row r="14" spans="1:11">
      <c r="G14" s="3" t="s">
        <v>131</v>
      </c>
      <c r="H14" s="16">
        <v>1</v>
      </c>
      <c r="I14" s="16">
        <v>0.8</v>
      </c>
      <c r="J14" s="16">
        <v>0.6</v>
      </c>
      <c r="K14" s="16">
        <v>0</v>
      </c>
    </row>
    <row r="16" spans="1:11">
      <c r="A16" s="19" t="s">
        <v>197</v>
      </c>
      <c r="B16" s="15" t="s">
        <v>198</v>
      </c>
      <c r="G16" s="19" t="s">
        <v>199</v>
      </c>
      <c r="H16" s="15" t="s">
        <v>200</v>
      </c>
    </row>
    <row r="17" spans="1:12">
      <c r="A17" s="3" t="s">
        <v>140</v>
      </c>
      <c r="B17" s="3" t="s">
        <v>141</v>
      </c>
      <c r="C17" s="3" t="s">
        <v>142</v>
      </c>
      <c r="D17" s="18" t="s">
        <v>143</v>
      </c>
      <c r="G17" s="3" t="s">
        <v>2</v>
      </c>
      <c r="H17" s="3" t="s">
        <v>152</v>
      </c>
      <c r="I17" s="3" t="s">
        <v>153</v>
      </c>
      <c r="J17" s="3" t="s">
        <v>154</v>
      </c>
      <c r="K17" s="3" t="s">
        <v>155</v>
      </c>
      <c r="L17" s="18" t="s">
        <v>156</v>
      </c>
    </row>
    <row r="18" spans="1:12">
      <c r="A18" s="3" t="s">
        <v>144</v>
      </c>
      <c r="B18" s="8">
        <v>43252500</v>
      </c>
      <c r="C18" s="8">
        <v>36765300</v>
      </c>
      <c r="D18" s="9" t="str">
        <f>IF(MEDIAN($B$18:$B$25)&gt;=B18,"주요수출국"," ")</f>
        <v>주요수출국</v>
      </c>
      <c r="G18" s="3" t="s">
        <v>157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CHOOSE(INT(AVERAGE(H18,I18,J18,K18)),"기초수업대상","초급수업대상","중급수업대상"," ")</f>
        <v>중급수업대상</v>
      </c>
    </row>
    <row r="19" spans="1:12">
      <c r="A19" s="3" t="s">
        <v>145</v>
      </c>
      <c r="B19" s="8">
        <v>63824100</v>
      </c>
      <c r="C19" s="8">
        <v>54551000</v>
      </c>
      <c r="D19" s="9" t="str">
        <f t="shared" ref="D19:D25" si="1">IF(MEDIAN($B$18:$B$25)&gt;=B19,"주요수출국"," ")</f>
        <v xml:space="preserve"> </v>
      </c>
      <c r="G19" s="3" t="s">
        <v>158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CHOOSE(INT(AVERAGE(H19,I19,J19,K19)),"기초수업대상","초급수업대상","중급수업대상"," ")</f>
        <v>초급수업대상</v>
      </c>
    </row>
    <row r="20" spans="1:12">
      <c r="A20" s="3" t="s">
        <v>146</v>
      </c>
      <c r="B20" s="8">
        <v>34280000</v>
      </c>
      <c r="C20" s="8">
        <v>41045900</v>
      </c>
      <c r="D20" s="9" t="str">
        <f t="shared" si="1"/>
        <v>주요수출국</v>
      </c>
      <c r="G20" s="3" t="s">
        <v>159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 xml:space="preserve"> </v>
      </c>
    </row>
    <row r="21" spans="1:12">
      <c r="A21" s="3" t="s">
        <v>147</v>
      </c>
      <c r="B21" s="8">
        <v>75360200</v>
      </c>
      <c r="C21" s="8">
        <v>65657000</v>
      </c>
      <c r="D21" s="9" t="str">
        <f t="shared" si="1"/>
        <v xml:space="preserve"> </v>
      </c>
      <c r="G21" s="3" t="s">
        <v>160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>
      <c r="A22" s="3" t="s">
        <v>148</v>
      </c>
      <c r="B22" s="8">
        <v>84822400</v>
      </c>
      <c r="C22" s="8">
        <v>97853300</v>
      </c>
      <c r="D22" s="9" t="str">
        <f t="shared" si="1"/>
        <v xml:space="preserve"> </v>
      </c>
      <c r="G22" s="3" t="s">
        <v>161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 xml:space="preserve"> </v>
      </c>
    </row>
    <row r="23" spans="1:12">
      <c r="A23" s="3" t="s">
        <v>149</v>
      </c>
      <c r="B23" s="8">
        <v>52461000</v>
      </c>
      <c r="C23" s="8">
        <v>44592000</v>
      </c>
      <c r="D23" s="9" t="str">
        <f t="shared" si="1"/>
        <v>주요수출국</v>
      </c>
      <c r="G23" s="3" t="s">
        <v>162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>
      <c r="A24" s="3" t="s">
        <v>150</v>
      </c>
      <c r="B24" s="8">
        <v>69021000</v>
      </c>
      <c r="C24" s="8">
        <v>83487400</v>
      </c>
      <c r="D24" s="9" t="str">
        <f t="shared" si="1"/>
        <v xml:space="preserve"> </v>
      </c>
      <c r="G24" s="3" t="s">
        <v>163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 xml:space="preserve"> </v>
      </c>
    </row>
    <row r="25" spans="1:12">
      <c r="A25" s="3" t="s">
        <v>151</v>
      </c>
      <c r="B25" s="8">
        <v>49240000</v>
      </c>
      <c r="C25" s="8">
        <v>58104900</v>
      </c>
      <c r="D25" s="9" t="str">
        <f t="shared" si="1"/>
        <v>주요수출국</v>
      </c>
      <c r="G25" s="3" t="s">
        <v>164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>
      <c r="A27" s="19" t="s">
        <v>201</v>
      </c>
      <c r="B27" s="15" t="s">
        <v>202</v>
      </c>
    </row>
    <row r="28" spans="1:12">
      <c r="A28" s="5" t="s">
        <v>165</v>
      </c>
      <c r="B28" s="3" t="s">
        <v>166</v>
      </c>
      <c r="C28" s="3" t="s">
        <v>167</v>
      </c>
      <c r="D28" s="3" t="s">
        <v>168</v>
      </c>
      <c r="E28" s="3" t="s">
        <v>169</v>
      </c>
      <c r="F28" s="3" t="s">
        <v>170</v>
      </c>
    </row>
    <row r="29" spans="1:12">
      <c r="A29" s="3">
        <v>3333</v>
      </c>
      <c r="B29" s="3" t="s">
        <v>172</v>
      </c>
      <c r="C29" s="4">
        <v>45356</v>
      </c>
      <c r="D29" s="3" t="s">
        <v>191</v>
      </c>
      <c r="E29" s="3" t="s">
        <v>179</v>
      </c>
      <c r="F29" s="8">
        <v>16900</v>
      </c>
    </row>
    <row r="30" spans="1:12">
      <c r="A30" s="3">
        <v>1111</v>
      </c>
      <c r="B30" s="3" t="s">
        <v>176</v>
      </c>
      <c r="C30" s="4">
        <v>45358</v>
      </c>
      <c r="D30" s="3" t="s">
        <v>188</v>
      </c>
      <c r="E30" s="3" t="s">
        <v>180</v>
      </c>
      <c r="F30" s="8">
        <v>24500</v>
      </c>
    </row>
    <row r="31" spans="1:12">
      <c r="A31" s="3">
        <v>2222</v>
      </c>
      <c r="B31" s="3" t="s">
        <v>177</v>
      </c>
      <c r="C31" s="4">
        <v>45361</v>
      </c>
      <c r="D31" s="3" t="s">
        <v>186</v>
      </c>
      <c r="E31" s="3" t="s">
        <v>181</v>
      </c>
      <c r="F31" s="8">
        <v>18300</v>
      </c>
    </row>
    <row r="32" spans="1:12">
      <c r="A32" s="3">
        <v>3333</v>
      </c>
      <c r="B32" s="3" t="s">
        <v>173</v>
      </c>
      <c r="C32" s="4">
        <v>45364</v>
      </c>
      <c r="D32" s="3" t="s">
        <v>192</v>
      </c>
      <c r="E32" s="3" t="s">
        <v>182</v>
      </c>
      <c r="F32" s="8">
        <v>15200</v>
      </c>
    </row>
    <row r="33" spans="1:6">
      <c r="A33" s="3">
        <v>1111</v>
      </c>
      <c r="B33" s="3" t="s">
        <v>174</v>
      </c>
      <c r="C33" s="4">
        <v>45369</v>
      </c>
      <c r="D33" s="3" t="s">
        <v>189</v>
      </c>
      <c r="E33" s="3" t="s">
        <v>183</v>
      </c>
      <c r="F33" s="8">
        <v>19000</v>
      </c>
    </row>
    <row r="34" spans="1:6">
      <c r="A34" s="3">
        <v>1111</v>
      </c>
      <c r="B34" s="3" t="s">
        <v>175</v>
      </c>
      <c r="C34" s="4">
        <v>45375</v>
      </c>
      <c r="D34" s="3" t="s">
        <v>190</v>
      </c>
      <c r="E34" s="3" t="s">
        <v>184</v>
      </c>
      <c r="F34" s="8">
        <v>21600</v>
      </c>
    </row>
    <row r="35" spans="1:6">
      <c r="A35" s="3">
        <v>2222</v>
      </c>
      <c r="B35" s="3" t="s">
        <v>178</v>
      </c>
      <c r="C35" s="4">
        <v>45378</v>
      </c>
      <c r="D35" s="3" t="s">
        <v>187</v>
      </c>
      <c r="E35" s="3" t="s">
        <v>185</v>
      </c>
      <c r="F35" s="8">
        <v>17500</v>
      </c>
    </row>
    <row r="36" spans="1:6">
      <c r="A36" s="21" t="s">
        <v>171</v>
      </c>
      <c r="B36" s="22"/>
      <c r="C36" s="22"/>
      <c r="D36" s="22"/>
      <c r="E36" s="23"/>
      <c r="F36" s="3" t="str">
        <f>COUNTIF(A29:A35,MODE(A29:A35))&amp;"권"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topLeftCell="A19" workbookViewId="0">
      <selection activeCell="A20" sqref="A20"/>
    </sheetView>
  </sheetViews>
  <sheetFormatPr defaultRowHeight="17"/>
  <cols>
    <col min="1" max="1" width="20.9140625" customWidth="1"/>
    <col min="2" max="2" width="11.4140625" customWidth="1"/>
    <col min="3" max="3" width="6.83203125" customWidth="1"/>
    <col min="4" max="4" width="6.1640625" customWidth="1"/>
    <col min="5" max="5" width="7.83203125" customWidth="1"/>
    <col min="6" max="6" width="14.5" bestFit="1" customWidth="1"/>
    <col min="7" max="7" width="16.4140625" bestFit="1" customWidth="1"/>
    <col min="8" max="8" width="19.1640625" bestFit="1" customWidth="1"/>
    <col min="9" max="9" width="21.08203125" bestFit="1" customWidth="1"/>
  </cols>
  <sheetData>
    <row r="1" spans="1:8" ht="21">
      <c r="A1" s="20" t="s">
        <v>39</v>
      </c>
      <c r="B1" s="20"/>
      <c r="C1" s="20"/>
      <c r="D1" s="20"/>
      <c r="E1" s="20"/>
      <c r="F1" s="20"/>
      <c r="G1" s="20"/>
      <c r="H1" s="20"/>
    </row>
    <row r="3" spans="1:8">
      <c r="A3" s="3" t="s">
        <v>43</v>
      </c>
      <c r="B3" s="3" t="s">
        <v>40</v>
      </c>
      <c r="C3" s="3" t="s">
        <v>44</v>
      </c>
      <c r="D3" s="3" t="s">
        <v>41</v>
      </c>
      <c r="E3" s="3" t="s">
        <v>42</v>
      </c>
      <c r="F3" s="3" t="s">
        <v>45</v>
      </c>
      <c r="G3" s="3" t="s">
        <v>46</v>
      </c>
      <c r="H3" s="3" t="s">
        <v>47</v>
      </c>
    </row>
    <row r="4" spans="1:8">
      <c r="A4" s="3" t="s">
        <v>48</v>
      </c>
      <c r="B4" s="3" t="s">
        <v>61</v>
      </c>
      <c r="C4" s="3" t="s">
        <v>49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>
      <c r="A5" s="3" t="s">
        <v>53</v>
      </c>
      <c r="B5" s="3" t="s">
        <v>59</v>
      </c>
      <c r="C5" s="3" t="s">
        <v>49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>
      <c r="A6" s="3" t="s">
        <v>50</v>
      </c>
      <c r="B6" s="3" t="s">
        <v>63</v>
      </c>
      <c r="C6" s="3" t="s">
        <v>52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>
      <c r="A7" s="3" t="s">
        <v>48</v>
      </c>
      <c r="B7" s="3" t="s">
        <v>60</v>
      </c>
      <c r="C7" s="3" t="s">
        <v>54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>
      <c r="A8" s="3" t="s">
        <v>48</v>
      </c>
      <c r="B8" s="3" t="s">
        <v>55</v>
      </c>
      <c r="C8" s="3" t="s">
        <v>54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>
      <c r="A9" s="3" t="s">
        <v>53</v>
      </c>
      <c r="B9" s="3" t="s">
        <v>58</v>
      </c>
      <c r="C9" s="3" t="s">
        <v>52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>
      <c r="A10" s="3" t="s">
        <v>50</v>
      </c>
      <c r="B10" s="3" t="s">
        <v>57</v>
      </c>
      <c r="C10" s="3" t="s">
        <v>54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>
      <c r="A11" s="3" t="s">
        <v>48</v>
      </c>
      <c r="B11" s="3" t="s">
        <v>65</v>
      </c>
      <c r="C11" s="3" t="s">
        <v>49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>
      <c r="A12" s="3" t="s">
        <v>50</v>
      </c>
      <c r="B12" s="3" t="s">
        <v>51</v>
      </c>
      <c r="C12" s="3" t="s">
        <v>52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>
      <c r="A13" s="3" t="s">
        <v>48</v>
      </c>
      <c r="B13" s="3" t="s">
        <v>56</v>
      </c>
      <c r="C13" s="3" t="s">
        <v>49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>
      <c r="A14" s="3" t="s">
        <v>50</v>
      </c>
      <c r="B14" s="3" t="s">
        <v>62</v>
      </c>
      <c r="C14" s="3" t="s">
        <v>54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>
      <c r="A15" s="3" t="s">
        <v>50</v>
      </c>
      <c r="B15" s="3" t="s">
        <v>66</v>
      </c>
      <c r="C15" s="3" t="s">
        <v>54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>
      <c r="A16" s="3" t="s">
        <v>53</v>
      </c>
      <c r="B16" s="3" t="s">
        <v>64</v>
      </c>
      <c r="C16" s="3" t="s">
        <v>52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>
      <c r="B20" s="34" t="s">
        <v>242</v>
      </c>
    </row>
    <row r="21" spans="1:4">
      <c r="A21" s="34" t="s">
        <v>241</v>
      </c>
      <c r="B21" t="s">
        <v>52</v>
      </c>
      <c r="C21" t="s">
        <v>49</v>
      </c>
      <c r="D21" t="s">
        <v>54</v>
      </c>
    </row>
    <row r="22" spans="1:4">
      <c r="A22" s="35" t="s">
        <v>48</v>
      </c>
      <c r="B22" s="37"/>
      <c r="C22" s="37"/>
      <c r="D22" s="37"/>
    </row>
    <row r="23" spans="1:4">
      <c r="A23" s="36" t="s">
        <v>243</v>
      </c>
      <c r="B23" s="37"/>
      <c r="C23" s="37">
        <v>20215</v>
      </c>
      <c r="D23" s="37">
        <v>7970</v>
      </c>
    </row>
    <row r="24" spans="1:4">
      <c r="A24" s="36" t="s">
        <v>244</v>
      </c>
      <c r="B24" s="37"/>
      <c r="C24" s="37">
        <v>3000</v>
      </c>
      <c r="D24" s="37">
        <v>2000</v>
      </c>
    </row>
    <row r="25" spans="1:4">
      <c r="A25" s="35" t="s">
        <v>53</v>
      </c>
      <c r="B25" s="37"/>
      <c r="C25" s="37"/>
      <c r="D25" s="37"/>
    </row>
    <row r="26" spans="1:4">
      <c r="A26" s="36" t="s">
        <v>243</v>
      </c>
      <c r="B26" s="37">
        <v>39515</v>
      </c>
      <c r="C26" s="37">
        <v>480</v>
      </c>
      <c r="D26" s="37"/>
    </row>
    <row r="27" spans="1:4">
      <c r="A27" s="36" t="s">
        <v>244</v>
      </c>
      <c r="B27" s="37">
        <v>4000</v>
      </c>
      <c r="C27" s="37">
        <v>4000</v>
      </c>
      <c r="D27" s="37"/>
    </row>
    <row r="28" spans="1:4">
      <c r="A28" s="35" t="s">
        <v>50</v>
      </c>
      <c r="B28" s="37"/>
      <c r="C28" s="37"/>
      <c r="D28" s="37"/>
    </row>
    <row r="29" spans="1:4">
      <c r="A29" s="36" t="s">
        <v>243</v>
      </c>
      <c r="B29" s="37">
        <v>39920</v>
      </c>
      <c r="C29" s="37"/>
      <c r="D29" s="37">
        <v>45185</v>
      </c>
    </row>
    <row r="30" spans="1:4">
      <c r="A30" s="36" t="s">
        <v>244</v>
      </c>
      <c r="B30" s="37">
        <v>3000</v>
      </c>
      <c r="C30" s="37"/>
      <c r="D30" s="37">
        <v>3000</v>
      </c>
    </row>
  </sheetData>
  <sortState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F11"/>
  <sheetViews>
    <sheetView showGridLines="0" workbookViewId="0"/>
  </sheetViews>
  <sheetFormatPr defaultRowHeight="17" outlineLevelRow="1" outlineLevelCol="1"/>
  <cols>
    <col min="3" max="3" width="12.33203125" bestFit="1" customWidth="1"/>
    <col min="4" max="6" width="11.6640625" bestFit="1" customWidth="1" outlineLevel="1"/>
  </cols>
  <sheetData>
    <row r="1" spans="2:6" ht="17.5" thickBot="1"/>
    <row r="2" spans="2:6">
      <c r="B2" s="42" t="s">
        <v>251</v>
      </c>
      <c r="C2" s="43"/>
      <c r="D2" s="49"/>
      <c r="E2" s="49"/>
      <c r="F2" s="49"/>
    </row>
    <row r="3" spans="2:6" collapsed="1">
      <c r="B3" s="41"/>
      <c r="C3" s="41"/>
      <c r="D3" s="50" t="s">
        <v>253</v>
      </c>
      <c r="E3" s="50" t="s">
        <v>247</v>
      </c>
      <c r="F3" s="50" t="s">
        <v>249</v>
      </c>
    </row>
    <row r="4" spans="2:6" ht="96" hidden="1" outlineLevel="1">
      <c r="B4" s="45"/>
      <c r="C4" s="45"/>
      <c r="D4" s="38"/>
      <c r="E4" s="52" t="s">
        <v>248</v>
      </c>
      <c r="F4" s="52" t="s">
        <v>250</v>
      </c>
    </row>
    <row r="5" spans="2:6">
      <c r="B5" s="46" t="s">
        <v>252</v>
      </c>
      <c r="C5" s="47"/>
      <c r="D5" s="44"/>
      <c r="E5" s="44"/>
      <c r="F5" s="44"/>
    </row>
    <row r="6" spans="2:6" outlineLevel="1">
      <c r="B6" s="45"/>
      <c r="C6" s="45" t="s">
        <v>245</v>
      </c>
      <c r="D6" s="39">
        <v>1200</v>
      </c>
      <c r="E6" s="51">
        <v>1250</v>
      </c>
      <c r="F6" s="51">
        <v>1150</v>
      </c>
    </row>
    <row r="7" spans="2:6">
      <c r="B7" s="46" t="s">
        <v>254</v>
      </c>
      <c r="C7" s="47"/>
      <c r="D7" s="44"/>
      <c r="E7" s="44"/>
      <c r="F7" s="44"/>
    </row>
    <row r="8" spans="2:6" ht="17.5" outlineLevel="1" thickBot="1">
      <c r="B8" s="48"/>
      <c r="C8" s="48" t="s">
        <v>246</v>
      </c>
      <c r="D8" s="40">
        <v>69324000</v>
      </c>
      <c r="E8" s="40">
        <v>72212500</v>
      </c>
      <c r="F8" s="40">
        <v>66435500</v>
      </c>
    </row>
    <row r="9" spans="2:6">
      <c r="B9" t="s">
        <v>255</v>
      </c>
    </row>
    <row r="10" spans="2:6">
      <c r="B10" t="s">
        <v>256</v>
      </c>
    </row>
    <row r="11" spans="2:6">
      <c r="B11" t="s">
        <v>257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2" sqref="F12"/>
    </sheetView>
  </sheetViews>
  <sheetFormatPr defaultRowHeight="17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>
      <c r="A1" s="20" t="s">
        <v>81</v>
      </c>
      <c r="B1" s="20"/>
      <c r="C1" s="20"/>
      <c r="D1" s="20"/>
      <c r="E1" s="20"/>
      <c r="F1" s="20"/>
    </row>
    <row r="3" spans="1:6">
      <c r="E3" s="3" t="s">
        <v>67</v>
      </c>
      <c r="F3" s="8">
        <v>1200</v>
      </c>
    </row>
    <row r="4" spans="1:6">
      <c r="A4" s="3" t="s">
        <v>70</v>
      </c>
      <c r="B4" s="3" t="s">
        <v>68</v>
      </c>
      <c r="C4" s="3" t="s">
        <v>69</v>
      </c>
      <c r="D4" s="3" t="s">
        <v>83</v>
      </c>
      <c r="E4" s="3" t="s">
        <v>73</v>
      </c>
      <c r="F4" s="3" t="s">
        <v>84</v>
      </c>
    </row>
    <row r="5" spans="1:6">
      <c r="A5" s="3" t="s">
        <v>71</v>
      </c>
      <c r="B5" s="3" t="s">
        <v>74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>
      <c r="A6" s="3" t="s">
        <v>72</v>
      </c>
      <c r="B6" s="3" t="s">
        <v>80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>
      <c r="A7" s="3" t="s">
        <v>72</v>
      </c>
      <c r="B7" s="3" t="s">
        <v>77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>
      <c r="A8" s="3" t="s">
        <v>71</v>
      </c>
      <c r="B8" s="3" t="s">
        <v>75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>
      <c r="A9" s="3" t="s">
        <v>71</v>
      </c>
      <c r="B9" s="3" t="s">
        <v>76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>
      <c r="A10" s="3" t="s">
        <v>72</v>
      </c>
      <c r="B10" s="3" t="s">
        <v>78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>
      <c r="A11" s="3" t="s">
        <v>72</v>
      </c>
      <c r="B11" s="3" t="s">
        <v>79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>
      <c r="E12" s="3" t="s">
        <v>82</v>
      </c>
      <c r="F12" s="8">
        <f>SUM(F5:F11)</f>
        <v>69324000</v>
      </c>
    </row>
  </sheetData>
  <scenarios current="0" sqref="F12">
    <scenario name="환율인상" locked="1" count="1" user="Hyun" comment="만든 사람 Hyun 날짜 2026-01-27_x000a_수정한 사람 Hyun 날짜 2026-01-27">
      <inputCells r="F3" val="1250" numFmtId="41"/>
    </scenario>
    <scenario name="환율인하" locked="1" count="1" user="Hyun" comment="만든 사람 Hyun 날짜 2026-01-27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A3" sqref="A3:E3"/>
    </sheetView>
  </sheetViews>
  <sheetFormatPr defaultRowHeight="17"/>
  <cols>
    <col min="4" max="5" width="9.08203125" bestFit="1" customWidth="1"/>
  </cols>
  <sheetData>
    <row r="1" spans="1:6" ht="21">
      <c r="A1" s="20" t="s">
        <v>102</v>
      </c>
      <c r="B1" s="20"/>
      <c r="C1" s="20"/>
      <c r="D1" s="20"/>
      <c r="E1" s="20"/>
    </row>
    <row r="3" spans="1:6">
      <c r="A3" s="53" t="s">
        <v>85</v>
      </c>
      <c r="B3" s="53" t="s">
        <v>106</v>
      </c>
      <c r="C3" s="53" t="s">
        <v>103</v>
      </c>
      <c r="D3" s="53" t="s">
        <v>104</v>
      </c>
      <c r="E3" s="53" t="s">
        <v>105</v>
      </c>
      <c r="F3" s="54"/>
    </row>
    <row r="4" spans="1:6">
      <c r="A4" s="14" t="s">
        <v>86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6">
      <c r="A5" s="14" t="s">
        <v>107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6">
      <c r="A6" s="14" t="s">
        <v>87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6">
      <c r="A7" s="14" t="s">
        <v>89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6">
      <c r="A8" s="14" t="s">
        <v>88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6">
      <c r="A9" s="14" t="s">
        <v>90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6">
      <c r="A10" s="14" t="s">
        <v>108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6">
      <c r="A11" s="14" t="s">
        <v>109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tabSelected="1" topLeftCell="A10" workbookViewId="0">
      <selection activeCell="I12" sqref="I12"/>
    </sheetView>
  </sheetViews>
  <sheetFormatPr defaultRowHeight="17"/>
  <cols>
    <col min="1" max="1" width="8.83203125" bestFit="1" customWidth="1"/>
    <col min="4" max="4" width="10.58203125" bestFit="1" customWidth="1"/>
  </cols>
  <sheetData>
    <row r="1" spans="1:5" ht="21">
      <c r="A1" s="11" t="s">
        <v>97</v>
      </c>
      <c r="B1" s="11"/>
      <c r="C1" s="11"/>
      <c r="D1" s="11"/>
      <c r="E1" s="11"/>
    </row>
    <row r="3" spans="1:5">
      <c r="A3" s="3" t="s">
        <v>91</v>
      </c>
      <c r="B3" s="3" t="s">
        <v>93</v>
      </c>
      <c r="C3" s="3" t="s">
        <v>94</v>
      </c>
      <c r="D3" s="3" t="s">
        <v>95</v>
      </c>
      <c r="E3" s="3" t="s">
        <v>96</v>
      </c>
    </row>
    <row r="4" spans="1:5">
      <c r="A4" s="3" t="s">
        <v>98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>
      <c r="A5" s="3" t="s">
        <v>99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>
      <c r="A6" s="3" t="s">
        <v>100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>
      <c r="A7" s="3" t="s">
        <v>101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>
      <c r="A8" s="3" t="s">
        <v>92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Hyun</cp:lastModifiedBy>
  <dcterms:created xsi:type="dcterms:W3CDTF">2025-02-05T04:40:07Z</dcterms:created>
  <dcterms:modified xsi:type="dcterms:W3CDTF">2026-01-26T15:20:51Z</dcterms:modified>
</cp:coreProperties>
</file>