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d75\Desktop\길벗컴활2급통합\기출\"/>
    </mc:Choice>
  </mc:AlternateContent>
  <xr:revisionPtr revIDLastSave="0" documentId="13_ncr:1_{EB05DA46-60DC-4A8E-BEEF-F13F7CD32097}" xr6:coauthVersionLast="47" xr6:coauthVersionMax="47" xr10:uidLastSave="{00000000-0000-0000-0000-000000000000}"/>
  <bookViews>
    <workbookView xWindow="-120" yWindow="-120" windowWidth="38640" windowHeight="21240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1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L3" i="4"/>
  <c r="M3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<sst xmlns="http://schemas.openxmlformats.org/spreadsheetml/2006/main" count="342" uniqueCount="253">
  <si>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</si>
  <si>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</si>
  <si>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</si>
  <si>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</si>
  <si>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</si>
  <si>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</si>
  <si>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</si>
  <si>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</si>
  <si>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</si>
  <si>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</si>
  <si>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</si>
  <si>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</si>
  <si>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</si>
  <si>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</si>
  <si>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</si>
  <si>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</si>
  <si>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</si>
  <si>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</si>
  <si>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</si>
  <si>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</si>
  <si>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</si>
  <si>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</si>
  <si>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</si>
  <si>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</si>
  <si>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</si>
  <si>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</si>
  <si>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</si>
  <si>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</si>
  <si>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</si>
  <si>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</si>
  <si>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</si>
  <si>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</si>
  <si>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</si>
  <si>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</si>
  <si>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</si>
  <si>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</si>
  <si>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</si>
  <si>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</si>
  <si>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</si>
  <si>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</si>
  <si>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</si>
  <si>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</si>
  <si>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</si>
  <si>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</si>
  <si>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</si>
  <si>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</si>
  <si>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</si>
  <si>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</si>
  <si>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</si>
  <si>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</si>
  <si>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</si>
  <si>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</si>
  <si>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</si>
  <si>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</si>
  <si>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</si>
  <si>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</si>
  <si>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</si>
  <si>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</si>
  <si>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</si>
  <si>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</si>
  <si>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</si>
  <si>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</si>
  <si>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</si>
  <si>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</si>
  <si>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</si>
  <si>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</si>
  <si>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</si>
  <si>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</si>
  <si>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</si>
  <si>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</si>
  <si>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</si>
  <si>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</si>
  <si>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</si>
  <si>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</si>
  <si>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</si>
  <si>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</si>
  <si>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</si>
  <si>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</si>
  <si>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</si>
  <si>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</si>
  <si>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</si>
  <si>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</si>
  <si>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</si>
  <si>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</si>
  <si>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</si>
  <si>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</si>
  <si>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</si>
  <si>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</si>
  <si>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</si>
  <si>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</si>
  <si>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</si>
  <si>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</si>
  <si>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</si>
  <si>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</si>
  <si>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</si>
  <si>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</si>
  <si>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</si>
  <si>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</si>
  <si>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</si>
  <si>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</si>
  <si>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</si>
  <si>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</si>
  <si>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</si>
  <si>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</si>
  <si>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</si>
  <si>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</si>
  <si>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</si>
  <si>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</si>
  <si>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</si>
  <si>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</si>
  <si>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</si>
  <si>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</si>
  <si>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</si>
  <si>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</si>
  <si>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</si>
  <si>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</si>
  <si>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</si>
  <si>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</si>
  <si>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</si>
  <si>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</si>
  <si>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</si>
  <si>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</si>
  <si>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</si>
  <si>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</si>
  <si>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</si>
  <si>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</si>
  <si>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</si>
  <si>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</si>
  <si>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</si>
  <si>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</si>
  <si>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</si>
  <si>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</si>
  <si>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</si>
  <si>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</si>
  <si>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</si>
  <si>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</si>
  <si>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</si>
  <si>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</si>
  <si>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</si>
  <si>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</si>
  <si>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</si>
  <si>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</si>
  <si>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</si>
  <si>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</si>
  <si>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</si>
  <si>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</si>
  <si>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</si>
  <si>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</si>
  <si>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</si>
  <si>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</si>
  <si>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</si>
  <si>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</si>
  <si>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</si>
  <si>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</si>
  <si>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</si>
  <si>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</si>
  <si>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</si>
  <si>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</si>
  <si>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</si>
  <si>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</si>
  <si>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</si>
  <si>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</si>
  <si>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</si>
  <si>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</si>
  <si>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</si>
  <si>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</si>
  <si>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</si>
  <si>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</si>
  <si>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</si>
  <si>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</si>
  <si>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</si>
  <si>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</si>
  <si>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</si>
  <si>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</si>
  <si>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</si>
  <si>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</si>
  <si>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</si>
  <si>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</si>
  <si>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</si>
  <si>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</si>
  <si>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</si>
  <si>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</si>
  <si>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</si>
  <si>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</si>
  <si>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</si>
  <si>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</si>
  <si>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</si>
  <si>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</si>
  <si>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</si>
  <si>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</si>
  <si>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</si>
  <si>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</si>
  <si>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</si>
  <si>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</si>
  <si>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</si>
  <si>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</si>
  <si>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</si>
  <si>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</si>
  <si>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</si>
  <si>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</si>
  <si>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</si>
  <si>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</si>
  <si>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</si>
  <si>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</si>
  <si>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</si>
  <si>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</si>
  <si>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</si>
  <si>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</si>
  <si>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</si>
  <si>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</si>
  <si>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</si>
  <si>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</si>
  <si>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</si>
  <si>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</si>
  <si>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</si>
  <si>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</si>
  <si>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</si>
  <si>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</si>
  <si>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</si>
  <si>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</si>
  <si>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</si>
  <si>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</si>
  <si>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</si>
  <si>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</si>
  <si>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</si>
  <si>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</si>
  <si>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</si>
  <si>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</si>
  <si>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</si>
  <si>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</si>
  <si>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</si>
  <si>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</si>
  <si>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</si>
  <si>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</si>
  <si>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</si>
  <si>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</si>
  <si>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</si>
  <si>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</si>
  <si>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전체 합계 : 정산금액</t>
  </si>
  <si>
    <t>전체 최대 : 할인금액</t>
  </si>
  <si>
    <t>최대 : 할인금액</t>
  </si>
  <si>
    <t>환율</t>
  </si>
  <si>
    <t>수입총액합계</t>
  </si>
  <si>
    <t>환율인상</t>
  </si>
  <si>
    <t>만든 사람 이종현 날짜 2025-11-16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</si>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</sst>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15" xfId="0" applyNumberFormat="1" applyBorder="1">
      <alignment vertical="center"/>
    </xf>
    <xf numFmtId="0" fontId="9" fillId="4" borderId="1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  <c:pt idx="4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  <c:pt idx="4">
                  <c:v>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  <c:pt idx="4">
                  <c:v>3210000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달성률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1.0376470588235294</c:v>
                </c:pt>
                <c:pt idx="1">
                  <c:v>0.96166666666666667</c:v>
                </c:pt>
                <c:pt idx="2">
                  <c:v>1.012</c:v>
                </c:pt>
                <c:pt idx="3">
                  <c:v>0.94307692307692303</c:v>
                </c:pt>
                <c:pt idx="4">
                  <c:v>0.9921428571428571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204607"/>
        <c:axId val="771073679"/>
      </c:bar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종현" refreshedDate="45977.487631828706" createdVersion="8" refreshedVersion="8" minRefreshableVersion="3" recordCount="13" xr:uid="{BC9F4F79-0B70-46A0-8851-5C44C22B1710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 count="13">
        <s v="61호7459"/>
        <s v="43가6770"/>
        <s v="69가8432"/>
        <s v="51나7326"/>
        <s v="22가3590"/>
        <s v="38나9193"/>
        <s v="37나2896"/>
        <s v="86가4414"/>
        <s v="15사5249"/>
        <s v="32다5229"/>
        <s v="67다4634"/>
        <s v="96가1887"/>
        <s v="83허1845"/>
      </sharedItems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x v="0"/>
    <d v="1899-12-30T07:19:00"/>
    <d v="1899-12-30T12:20:00"/>
    <n v="3000"/>
    <n v="17535"/>
    <n v="14535"/>
  </r>
  <r>
    <x v="1"/>
    <x v="1"/>
    <x v="0"/>
    <d v="1899-12-30T09:19:00"/>
    <d v="1899-12-30T10:47:00"/>
    <n v="4000"/>
    <n v="4480"/>
    <n v="480"/>
  </r>
  <r>
    <x v="2"/>
    <x v="2"/>
    <x v="1"/>
    <d v="1899-12-30T09:39:00"/>
    <d v="1899-12-30T13:27:00"/>
    <n v="3000"/>
    <n v="13580"/>
    <n v="10580"/>
  </r>
  <r>
    <x v="0"/>
    <x v="3"/>
    <x v="2"/>
    <d v="1899-12-30T10:15:00"/>
    <d v="1899-12-30T12:52:00"/>
    <n v="2000"/>
    <n v="8295"/>
    <n v="6295"/>
  </r>
  <r>
    <x v="0"/>
    <x v="4"/>
    <x v="2"/>
    <d v="1899-12-30T10:25:00"/>
    <d v="1899-12-30T11:30:00"/>
    <n v="2000"/>
    <n v="3675"/>
    <n v="1675"/>
  </r>
  <r>
    <x v="1"/>
    <x v="5"/>
    <x v="1"/>
    <d v="1899-12-30T10:40:00"/>
    <d v="1899-12-30T20:50:00"/>
    <n v="4000"/>
    <n v="35350"/>
    <n v="31350"/>
  </r>
  <r>
    <x v="2"/>
    <x v="6"/>
    <x v="2"/>
    <d v="1899-12-30T11:45:00"/>
    <d v="1899-12-30T20:21:00"/>
    <n v="3000"/>
    <n v="30660"/>
    <n v="27660"/>
  </r>
  <r>
    <x v="0"/>
    <x v="7"/>
    <x v="0"/>
    <d v="1899-12-30T11:46:00"/>
    <d v="1899-12-30T12:27:00"/>
    <n v="2000"/>
    <n v="2835"/>
    <n v="835"/>
  </r>
  <r>
    <x v="2"/>
    <x v="8"/>
    <x v="1"/>
    <d v="1899-12-30T12:31:00"/>
    <d v="1899-12-30T21:55:00"/>
    <n v="3000"/>
    <n v="32340"/>
    <n v="29340"/>
  </r>
  <r>
    <x v="0"/>
    <x v="9"/>
    <x v="0"/>
    <d v="1899-12-30T13:40:00"/>
    <d v="1899-12-30T15:07:00"/>
    <n v="1000"/>
    <n v="5845"/>
    <n v="4845"/>
  </r>
  <r>
    <x v="2"/>
    <x v="10"/>
    <x v="2"/>
    <d v="1899-12-30T13:57:00"/>
    <d v="1899-12-30T14:31:00"/>
    <n v="2000"/>
    <n v="2590"/>
    <n v="590"/>
  </r>
  <r>
    <x v="2"/>
    <x v="11"/>
    <x v="2"/>
    <d v="1899-12-30T14:10:00"/>
    <d v="1899-12-30T19:51:00"/>
    <n v="2000"/>
    <n v="18935"/>
    <n v="16935"/>
  </r>
  <r>
    <x v="1"/>
    <x v="12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D3392A-0940-4733-9977-678FA7164E55}" name="피벗 테이블2" cacheId="0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32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11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 t="grand">
      <x/>
    </i>
    <i t="grand" i="1">
      <x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F16" sqref="F16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ht="20.25" x14ac:dyDescent="0.3">
      <c r="A1" s="43" t="s">
        <v>0</v>
      </c>
      <c r="B1" s="43"/>
      <c r="C1" s="43"/>
      <c r="D1" s="43"/>
      <c r="E1" s="43"/>
    </row>
    <row r="3" spans="1:5" x14ac:dyDescent="0.3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3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3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 x14ac:dyDescent="0.3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3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3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3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sqref="A1:G1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44" t="s">
        <v>7</v>
      </c>
      <c r="B1" s="44"/>
      <c r="C1" s="44"/>
      <c r="D1" s="44"/>
      <c r="E1" s="44"/>
      <c r="F1" s="44"/>
      <c r="G1" s="44"/>
    </row>
    <row r="2" spans="1:7" ht="18" thickTop="1" thickBot="1" x14ac:dyDescent="0.35"/>
    <row r="3" spans="1:7" x14ac:dyDescent="0.3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3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 x14ac:dyDescent="0.3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 x14ac:dyDescent="0.3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 x14ac:dyDescent="0.3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 x14ac:dyDescent="0.3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 x14ac:dyDescent="0.3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 x14ac:dyDescent="0.3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 x14ac:dyDescent="0.3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7.25" thickBot="1" x14ac:dyDescent="0.3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E35" sqref="E35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45" t="s">
        <v>21</v>
      </c>
      <c r="B1" s="45"/>
      <c r="C1" s="45"/>
      <c r="D1" s="45"/>
      <c r="E1" s="45"/>
      <c r="F1" s="45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3" t="s">
        <v>23</v>
      </c>
      <c r="I3" s="3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3" t="s">
        <v>234</v>
      </c>
      <c r="I4" s="3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6"/>
  <sheetViews>
    <sheetView topLeftCell="A4" workbookViewId="0">
      <selection activeCell="F37" sqref="F37"/>
    </sheetView>
  </sheetViews>
  <sheetFormatPr defaultRowHeight="16.5" x14ac:dyDescent="0.3"/>
  <cols>
    <col min="2" max="4" width="11.625" customWidth="1"/>
    <col min="5" max="5" width="11.8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3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3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3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$J3*(1-HLOOKUP(_xlfn.RANK.EQ($I3,$I$3:$I$10),$G$13:$K$14,2,1))</f>
        <v>3580000</v>
      </c>
      <c r="L3">
        <f>_xlfn.RANK.EQ(I3,I3:I10)</f>
        <v>7</v>
      </c>
      <c r="M3">
        <f>HLOOKUP(7,G13:K14,2,1)</f>
        <v>0</v>
      </c>
    </row>
    <row r="4" spans="1:13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$J4*(1-HLOOKUP(_xlfn.RANK.EQ($I4,$I$3:$I$10),$G$13:$K$14,2,1))</f>
        <v>719999.99999999988</v>
      </c>
    </row>
    <row r="5" spans="1:13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3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3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3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3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3" x14ac:dyDescent="0.3">
      <c r="A10" s="3"/>
      <c r="B10" s="46" t="s">
        <v>116</v>
      </c>
      <c r="C10" s="47"/>
      <c r="D10" s="48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3" x14ac:dyDescent="0.3">
      <c r="A11" s="3"/>
      <c r="G11" s="1"/>
      <c r="H11" s="1"/>
      <c r="I11" s="1"/>
      <c r="J11" s="1"/>
      <c r="K11" s="1"/>
    </row>
    <row r="12" spans="1:13" x14ac:dyDescent="0.3">
      <c r="G12" t="s">
        <v>135</v>
      </c>
    </row>
    <row r="13" spans="1:13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3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3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3" t="str">
        <f>IF($B18&gt;=MEDIAN($B$18:$B$25),"주요수출국","")</f>
        <v/>
      </c>
      <c r="E18" s="26"/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CHOOSE(INT(AVERAGE($H18:$K18)),"기초수업대상","초급수업대상","중급수업대상","")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3" t="str">
        <f t="shared" ref="D19:D25" si="1">IF($B19&gt;=MEDIAN($B$18:$B$25),"주요수출국","")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CHOOSE(INT(AVERAGE($H19:$K19)),"기초수업대상","초급수업대상","중급수업대상","")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46" t="s">
        <v>177</v>
      </c>
      <c r="B36" s="47"/>
      <c r="C36" s="47"/>
      <c r="D36" s="47"/>
      <c r="E36" s="48"/>
      <c r="F36" s="3">
        <f>COUNTIF(A29:A35,_xlfn.MODE.SNGL(A29:A35))</f>
        <v>3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2"/>
  <sheetViews>
    <sheetView tabSelected="1" workbookViewId="0">
      <selection activeCell="C20" sqref="C20"/>
    </sheetView>
  </sheetViews>
  <sheetFormatPr defaultRowHeight="16.5" x14ac:dyDescent="0.3"/>
  <cols>
    <col min="1" max="1" width="20.125" bestFit="1" customWidth="1"/>
    <col min="2" max="2" width="11.875" bestFit="1" customWidth="1"/>
    <col min="3" max="4" width="9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45" t="s">
        <v>45</v>
      </c>
      <c r="B1" s="45"/>
      <c r="C1" s="45"/>
      <c r="D1" s="45"/>
      <c r="E1" s="45"/>
      <c r="F1" s="45"/>
      <c r="G1" s="45"/>
      <c r="H1" s="45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27" t="s">
        <v>236</v>
      </c>
    </row>
    <row r="21" spans="1:4" x14ac:dyDescent="0.3">
      <c r="A21" s="27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28" t="s">
        <v>54</v>
      </c>
      <c r="B22" s="26"/>
      <c r="C22" s="26"/>
      <c r="D22" s="26"/>
    </row>
    <row r="23" spans="1:4" x14ac:dyDescent="0.3">
      <c r="A23" s="29" t="s">
        <v>237</v>
      </c>
      <c r="B23" s="26"/>
      <c r="C23" s="26">
        <v>20215</v>
      </c>
      <c r="D23" s="26">
        <v>7970</v>
      </c>
    </row>
    <row r="24" spans="1:4" x14ac:dyDescent="0.3">
      <c r="A24" s="29" t="s">
        <v>240</v>
      </c>
      <c r="B24" s="26"/>
      <c r="C24" s="26">
        <v>3000</v>
      </c>
      <c r="D24" s="26">
        <v>2000</v>
      </c>
    </row>
    <row r="25" spans="1:4" x14ac:dyDescent="0.3">
      <c r="A25" s="28" t="s">
        <v>59</v>
      </c>
      <c r="B25" s="26"/>
      <c r="C25" s="26"/>
      <c r="D25" s="26"/>
    </row>
    <row r="26" spans="1:4" x14ac:dyDescent="0.3">
      <c r="A26" s="29" t="s">
        <v>237</v>
      </c>
      <c r="B26" s="26">
        <v>39515</v>
      </c>
      <c r="C26" s="26">
        <v>480</v>
      </c>
      <c r="D26" s="26"/>
    </row>
    <row r="27" spans="1:4" x14ac:dyDescent="0.3">
      <c r="A27" s="29" t="s">
        <v>240</v>
      </c>
      <c r="B27" s="26">
        <v>4000</v>
      </c>
      <c r="C27" s="26">
        <v>4000</v>
      </c>
      <c r="D27" s="26"/>
    </row>
    <row r="28" spans="1:4" x14ac:dyDescent="0.3">
      <c r="A28" s="28" t="s">
        <v>56</v>
      </c>
      <c r="B28" s="26"/>
      <c r="C28" s="26"/>
      <c r="D28" s="26"/>
    </row>
    <row r="29" spans="1:4" x14ac:dyDescent="0.3">
      <c r="A29" s="29" t="s">
        <v>237</v>
      </c>
      <c r="B29" s="26">
        <v>39920</v>
      </c>
      <c r="C29" s="26"/>
      <c r="D29" s="26">
        <v>45185</v>
      </c>
    </row>
    <row r="30" spans="1:4" x14ac:dyDescent="0.3">
      <c r="A30" s="29" t="s">
        <v>240</v>
      </c>
      <c r="B30" s="26">
        <v>3000</v>
      </c>
      <c r="C30" s="26"/>
      <c r="D30" s="26">
        <v>3000</v>
      </c>
    </row>
    <row r="31" spans="1:4" x14ac:dyDescent="0.3">
      <c r="A31" s="28" t="s">
        <v>238</v>
      </c>
      <c r="B31" s="26">
        <v>79435</v>
      </c>
      <c r="C31" s="26">
        <v>20695</v>
      </c>
      <c r="D31" s="26">
        <v>53155</v>
      </c>
    </row>
    <row r="32" spans="1:4" x14ac:dyDescent="0.3">
      <c r="A32" s="28" t="s">
        <v>239</v>
      </c>
      <c r="B32" s="26">
        <v>4000</v>
      </c>
      <c r="C32" s="26">
        <v>4000</v>
      </c>
      <c r="D32" s="26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56AB-0EF8-4012-92A5-182CBB8149B4}">
  <sheetPr>
    <outlinePr summaryBelow="0"/>
  </sheetPr>
  <dimension ref="B1:F11"/>
  <sheetViews>
    <sheetView showGridLines="0" workbookViewId="0">
      <selection activeCell="H29" sqref="H29"/>
    </sheetView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2" t="s">
        <v>246</v>
      </c>
      <c r="C2" s="33"/>
      <c r="D2" s="39"/>
      <c r="E2" s="39"/>
      <c r="F2" s="39"/>
    </row>
    <row r="3" spans="2:6" collapsed="1" x14ac:dyDescent="0.3">
      <c r="B3" s="31"/>
      <c r="C3" s="31"/>
      <c r="D3" s="40" t="s">
        <v>248</v>
      </c>
      <c r="E3" s="40" t="s">
        <v>243</v>
      </c>
      <c r="F3" s="40" t="s">
        <v>245</v>
      </c>
    </row>
    <row r="4" spans="2:6" ht="40.5" hidden="1" outlineLevel="1" x14ac:dyDescent="0.3">
      <c r="B4" s="35"/>
      <c r="C4" s="35"/>
      <c r="E4" s="42" t="s">
        <v>244</v>
      </c>
      <c r="F4" s="42" t="s">
        <v>244</v>
      </c>
    </row>
    <row r="5" spans="2:6" x14ac:dyDescent="0.3">
      <c r="B5" s="36" t="s">
        <v>247</v>
      </c>
      <c r="C5" s="37"/>
      <c r="D5" s="34"/>
      <c r="E5" s="34"/>
      <c r="F5" s="34"/>
    </row>
    <row r="6" spans="2:6" outlineLevel="1" x14ac:dyDescent="0.3">
      <c r="B6" s="35"/>
      <c r="C6" s="35" t="s">
        <v>241</v>
      </c>
      <c r="D6" s="26">
        <v>1200</v>
      </c>
      <c r="E6" s="41">
        <v>1250</v>
      </c>
      <c r="F6" s="41">
        <v>1150</v>
      </c>
    </row>
    <row r="7" spans="2:6" x14ac:dyDescent="0.3">
      <c r="B7" s="36" t="s">
        <v>249</v>
      </c>
      <c r="C7" s="37"/>
      <c r="D7" s="34"/>
      <c r="E7" s="34"/>
      <c r="F7" s="34"/>
    </row>
    <row r="8" spans="2:6" ht="17.25" outlineLevel="1" thickBot="1" x14ac:dyDescent="0.35">
      <c r="B8" s="38"/>
      <c r="C8" s="38" t="s">
        <v>242</v>
      </c>
      <c r="D8" s="30">
        <v>69324000</v>
      </c>
      <c r="E8" s="30">
        <v>72212500</v>
      </c>
      <c r="F8" s="30">
        <v>66435500</v>
      </c>
    </row>
    <row r="9" spans="2:6" x14ac:dyDescent="0.3">
      <c r="B9" t="s">
        <v>250</v>
      </c>
    </row>
    <row r="10" spans="2:6" x14ac:dyDescent="0.3">
      <c r="B10" t="s">
        <v>251</v>
      </c>
    </row>
    <row r="11" spans="2:6" x14ac:dyDescent="0.3">
      <c r="B11" t="s">
        <v>252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45" t="s">
        <v>87</v>
      </c>
      <c r="B1" s="45"/>
      <c r="C1" s="45"/>
      <c r="D1" s="45"/>
      <c r="E1" s="45"/>
      <c r="F1" s="45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how="0" sqref="F12">
    <scenario name="환율인상" locked="1" count="1" user="이종현" comment="만든 사람 이종현 날짜 2025-11-16">
      <inputCells r="F3" val="1250" numFmtId="41"/>
    </scenario>
    <scenario name="환율인하" locked="1" count="1" user="이종현" comment="만든 사람 이종현 날짜 2025-11-16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sqref="A1:E1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45" t="s">
        <v>108</v>
      </c>
      <c r="B1" s="45"/>
      <c r="C1" s="45"/>
      <c r="D1" s="45"/>
      <c r="E1" s="45"/>
    </row>
    <row r="3" spans="1:5" x14ac:dyDescent="0.3">
      <c r="A3" s="3" t="s">
        <v>91</v>
      </c>
      <c r="B3" s="3" t="s">
        <v>112</v>
      </c>
      <c r="C3" s="3" t="s">
        <v>109</v>
      </c>
      <c r="D3" s="3" t="s">
        <v>110</v>
      </c>
      <c r="E3" s="3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/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/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/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/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/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/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/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/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종현 이</cp:lastModifiedBy>
  <dcterms:created xsi:type="dcterms:W3CDTF">2025-02-05T04:40:07Z</dcterms:created>
  <dcterms:modified xsi:type="dcterms:W3CDTF">2025-11-16T03:09:19Z</dcterms:modified>
</cp:coreProperties>
</file>