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a8176a67f5c02e/Desktop/"/>
    </mc:Choice>
  </mc:AlternateContent>
  <xr:revisionPtr revIDLastSave="202" documentId="8_{CD358C97-78E8-4E0C-838A-85C2D4781611}" xr6:coauthVersionLast="47" xr6:coauthVersionMax="47" xr10:uidLastSave="{298ABD35-A7E9-4FCD-8E55-637E109F7385}"/>
  <bookViews>
    <workbookView xWindow="-108" yWindow="-108" windowWidth="23256" windowHeight="12456" firstSheet="3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2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1" hidden="1">'기본작업-2'!$F$3:$G$11</definedName>
    <definedName name="_xlnm._FilterDatabase" localSheetId="2" hidden="1">'기본작업-3'!$A$3:$F$15</definedName>
    <definedName name="_xleta.SUM" hidden="1" xlm="1">#NAME?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주차장">'분석작업-1'!$C$3</definedName>
    <definedName name="환율">'분석작업-2'!$F$3</definedName>
  </definedNames>
  <calcPr calcId="191029"/>
  <pivotCaches>
    <pivotCache cacheId="19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6" i="8"/>
  <c r="E7" i="8"/>
  <c r="E8" i="8"/>
  <c r="E9" i="8"/>
  <c r="E10" i="8"/>
  <c r="E11" i="8"/>
  <c r="E4" i="8"/>
  <c r="A3" i="8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3" i="4"/>
  <c r="K4" i="4"/>
  <c r="K5" i="4"/>
  <c r="K6" i="4"/>
  <c r="K7" i="4"/>
  <c r="K8" i="4"/>
  <c r="K9" i="4"/>
  <c r="K10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<sst xmlns="http://schemas.openxmlformats.org/spreadsheetml/2006/main" count="339" uniqueCount="253">
  <si>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</si>
  <si>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</si>
  <si>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</si>
  <si>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</si>
  <si>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</si>
  <si>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</si>
  <si>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</si>
  <si>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</si>
  <si>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</si>
  <si>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</si>
  <si>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</si>
  <si>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</si>
  <si>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</si>
  <si>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</si>
  <si>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</si>
  <si>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</si>
  <si>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</si>
  <si>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</si>
  <si>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</si>
  <si>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</si>
  <si>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</si>
  <si>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</si>
  <si>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</si>
  <si>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</si>
  <si>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</si>
  <si>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</si>
  <si>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</si>
  <si>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</si>
  <si>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</si>
  <si>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</si>
  <si>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</si>
  <si>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</si>
  <si>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</si>
  <si>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</si>
  <si>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</si>
  <si>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</si>
  <si>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</si>
  <si>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</si>
  <si>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</si>
  <si>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</si>
  <si>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</si>
  <si>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</si>
  <si>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</si>
  <si>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</si>
  <si>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</si>
  <si>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</si>
  <si>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</si>
  <si>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</si>
  <si>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</si>
  <si>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</si>
  <si>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</si>
  <si>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</si>
  <si>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</si>
  <si>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</si>
  <si>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</si>
  <si>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</si>
  <si>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</si>
  <si>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</si>
  <si>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</si>
  <si>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</si>
  <si>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</si>
  <si>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</si>
  <si>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</si>
  <si>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</si>
  <si>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</si>
  <si>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</si>
  <si>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</si>
  <si>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</si>
  <si>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</si>
  <si>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</si>
  <si>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</si>
  <si>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</si>
  <si>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</si>
  <si>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</si>
  <si>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</si>
  <si>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</si>
  <si>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</si>
  <si>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</si>
  <si>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</si>
  <si>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</si>
  <si>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</si>
  <si>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</si>
  <si>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</si>
  <si>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</si>
  <si>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</si>
  <si>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</si>
  <si>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</si>
  <si>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</si>
  <si>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</si>
  <si>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</si>
  <si>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</si>
  <si>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</si>
  <si>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</si>
  <si>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</si>
  <si>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</si>
  <si>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</si>
  <si>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</si>
  <si>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</si>
  <si>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</si>
  <si>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</si>
  <si>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</si>
  <si>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</si>
  <si>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</si>
  <si>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</si>
  <si>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</si>
  <si>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</si>
  <si>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</si>
  <si>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</si>
  <si>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</si>
  <si>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</si>
  <si>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</si>
  <si>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</si>
  <si>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</si>
  <si>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</si>
  <si>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</si>
  <si>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</si>
  <si>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</si>
  <si>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</si>
  <si>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</si>
  <si>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</si>
  <si>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</si>
  <si>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</si>
  <si>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</si>
  <si>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</si>
  <si>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</si>
  <si>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</si>
  <si>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</si>
  <si>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</si>
  <si>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</si>
  <si>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</si>
  <si>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</si>
  <si>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</si>
  <si>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</si>
  <si>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</si>
  <si>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</si>
  <si>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</si>
  <si>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</si>
  <si>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</si>
  <si>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</si>
  <si>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</si>
  <si>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</si>
  <si>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</si>
  <si>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</si>
  <si>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</si>
  <si>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</si>
  <si>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</si>
  <si>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</si>
  <si>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</si>
  <si>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</si>
  <si>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</si>
  <si>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</si>
  <si>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</si>
  <si>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</si>
  <si>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</si>
  <si>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</si>
  <si>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</si>
  <si>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</si>
  <si>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</si>
  <si>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</si>
  <si>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</si>
  <si>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</si>
  <si>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</si>
  <si>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</si>
  <si>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</si>
  <si>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</si>
  <si>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</si>
  <si>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</si>
  <si>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</si>
  <si>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</si>
  <si>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</si>
  <si>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</si>
  <si>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</si>
  <si>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</si>
  <si>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</si>
  <si>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</si>
  <si>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</si>
  <si>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</si>
  <si>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</si>
  <si>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</si>
  <si>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</si>
  <si>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</si>
  <si>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</si>
  <si>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</si>
  <si>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</si>
  <si>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</si>
  <si>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</si>
  <si>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</si>
  <si>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</si>
  <si>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</si>
  <si>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</si>
  <si>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</si>
  <si>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</si>
  <si>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</si>
  <si>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</si>
  <si>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</si>
  <si>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</si>
  <si>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</si>
  <si>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</si>
  <si>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</si>
  <si>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</si>
  <si>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</si>
  <si>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</si>
  <si>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</si>
  <si>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</si>
  <si>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</si>
  <si>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</si>
  <si>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</si>
  <si>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</si>
  <si>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</si>
  <si>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</si>
  <si>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등급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</si>
  <si>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</si>
  <si>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</si>
  <si>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</si>
  <si>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sj1524</t>
    <phoneticPr fontId="1" type="noConversion"/>
  </si>
  <si>
    <t>골드</t>
    <phoneticPr fontId="1" type="noConversion"/>
  </si>
  <si>
    <t>2016년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</si>
  <si>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</si>
  <si>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</si>
  <si>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</si>
  <si>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</si>
  <si>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</si>
  <si>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</si>
  <si>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</si>
  <si>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</si>
  <si>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</si>
  <si>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</si>
  <si>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실버</t>
    <phoneticPr fontId="1" type="noConversion"/>
  </si>
  <si>
    <t>일반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</si>
  <si>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</si>
  <si>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</si>
  <si>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</si>
  <si>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</si>
  <si>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</si>
  <si>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카테고리</t>
    <phoneticPr fontId="1" type="noConversion"/>
  </si>
  <si>
    <t>평점</t>
    <phoneticPr fontId="1" type="noConversion"/>
  </si>
  <si>
    <t>&lt;&gt;미스터리</t>
    <phoneticPr fontId="1" type="noConversion"/>
  </si>
  <si>
    <t>열 레이블</t>
  </si>
  <si>
    <t>행 레이블</t>
  </si>
  <si>
    <t>합계 : 정산금액</t>
  </si>
  <si>
    <t>최대 : 할인금액</t>
  </si>
  <si>
    <t>환율인상</t>
  </si>
  <si>
    <t>만든 사람 장재훈 날짜 2026-09-12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</si>
  <si>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</si>
  <si>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</si>
  <si>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</si>
  <si>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</si>
  <si>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</si>
  <si>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</si>
  <si>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</si>
  <si>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</si>
  <si>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수입총액합계</t>
  </si>
  <si>
    <t>환율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</si>
</sst>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1" fontId="0" fillId="0" borderId="6" xfId="0" applyNumberFormat="1" applyBorder="1">
      <alignment vertical="center"/>
    </xf>
    <xf numFmtId="0" fontId="10" fillId="4" borderId="7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6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8" fillId="3" borderId="8" xfId="3" applyFont="1" applyBorder="1" applyAlignment="1">
      <alignment horizontal="center" vertical="center"/>
    </xf>
    <xf numFmtId="0" fontId="8" fillId="3" borderId="9" xfId="3" applyFont="1" applyBorder="1" applyAlignment="1">
      <alignment horizontal="center" vertical="center"/>
    </xf>
    <xf numFmtId="0" fontId="8" fillId="3" borderId="10" xfId="3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  <c:pt idx="4">
                  <c:v>합계</c:v>
                </c:pt>
              </c:strCache>
            </c:strRef>
          </c:cat>
          <c:val>
            <c:numRef>
              <c:f>차트작업!$B$4:$B$8</c:f>
              <c:numCache>
                <c:formatCode>#,##0_ </c:formatCode>
                <c:ptCount val="5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  <c:pt idx="4">
                  <c:v>4200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  <c:pt idx="4">
                  <c:v>합계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  <c:pt idx="4">
                  <c:v>4167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  <c:pt idx="4">
                  <c:v>합계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  <c:pt idx="4">
                  <c:v>3210000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ser>
          <c:idx val="3"/>
          <c:order val="3"/>
          <c:tx>
            <c:strRef>
              <c:f>차트작업!$E$3</c:f>
              <c:strCache>
                <c:ptCount val="1"/>
                <c:pt idx="0">
                  <c:v>달성률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  <c:pt idx="4">
                  <c:v>합계</c:v>
                </c:pt>
              </c:strCache>
            </c:strRef>
          </c:cat>
          <c:val>
            <c:numRef>
              <c:f>차트작업!$E$4:$E$8</c:f>
              <c:numCache>
                <c:formatCode>0%</c:formatCode>
                <c:ptCount val="5"/>
                <c:pt idx="0">
                  <c:v>1.0376470588235294</c:v>
                </c:pt>
                <c:pt idx="1">
                  <c:v>0.96166666666666667</c:v>
                </c:pt>
                <c:pt idx="2">
                  <c:v>1.012</c:v>
                </c:pt>
                <c:pt idx="3">
                  <c:v>0.94307692307692303</c:v>
                </c:pt>
                <c:pt idx="4">
                  <c:v>0.9921428571428571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2204607"/>
        <c:axId val="771073679"/>
      </c:bar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3" name="사각형: 빗면 2">
          <a:extLst>
            <a:ext uri="{FF2B5EF4-FFF2-40B4-BE49-F238E27FC236}">
              <a16:creationId xmlns:a16="http://schemas.microsoft.com/office/drawing/2014/main" id="{F36D7BCD-F595-18BA-712D-3FFCE7B0E49D}"/>
            </a:ext>
          </a:extLst>
        </xdr:cNvPr>
        <xdr:cNvSpPr/>
      </xdr:nvSpPr>
      <xdr:spPr>
        <a:xfrm>
          <a:off x="4069080" y="1150620"/>
          <a:ext cx="1341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재훈" refreshedDate="46277.976029282407" createdVersion="8" refreshedVersion="8" minRefreshableVersion="3" recordCount="13" xr:uid="{26FE5E9B-A3BB-4AB5-9C83-3B9C8244F2E3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29D541-0D50-480A-852C-873EBC8DBE96}" name="피벗 테이블3" cacheId="19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formats count="5">
    <format dxfId="4">
      <pivotArea collapsedLevelsAreSubtotals="1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3">
      <pivotArea collapsedLevelsAreSubtotals="1" fieldPosition="0">
        <references count="1">
          <reference field="0" count="1">
            <x v="1"/>
          </reference>
        </references>
      </pivotArea>
    </format>
    <format dxfId="2">
      <pivotArea collapsedLevelsAreSubtotals="1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1">
      <pivotArea collapsedLevelsAreSubtotals="1" fieldPosition="0">
        <references count="1">
          <reference field="0" count="1">
            <x v="2"/>
          </reference>
        </references>
      </pivotArea>
    </format>
    <format dxfId="0">
      <pivotArea collapsedLevelsAreSubtotals="1"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sheetPr codeName="Sheet1"/>
  <dimension ref="A1:E9"/>
  <sheetViews>
    <sheetView workbookViewId="0">
      <selection activeCell="D10" sqref="D10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208</v>
      </c>
      <c r="B3" s="1" t="s">
        <v>209</v>
      </c>
      <c r="C3" s="1" t="s">
        <v>210</v>
      </c>
      <c r="D3" s="1" t="s">
        <v>211</v>
      </c>
      <c r="E3" s="1" t="s">
        <v>212</v>
      </c>
    </row>
    <row r="4" spans="1:5" x14ac:dyDescent="0.4">
      <c r="A4" s="1" t="s">
        <v>213</v>
      </c>
      <c r="B4" s="1" t="s">
        <v>214</v>
      </c>
      <c r="C4" s="1" t="s">
        <v>215</v>
      </c>
      <c r="D4" s="1" t="s">
        <v>216</v>
      </c>
      <c r="E4" s="2">
        <v>168000</v>
      </c>
    </row>
    <row r="5" spans="1:5" x14ac:dyDescent="0.4">
      <c r="A5" s="1" t="s">
        <v>217</v>
      </c>
      <c r="B5" s="1" t="s">
        <v>222</v>
      </c>
      <c r="C5" s="1" t="s">
        <v>227</v>
      </c>
      <c r="D5" s="1" t="s">
        <v>229</v>
      </c>
      <c r="E5" s="2">
        <v>71000</v>
      </c>
    </row>
    <row r="6" spans="1:5" x14ac:dyDescent="0.4">
      <c r="A6" s="1" t="s">
        <v>218</v>
      </c>
      <c r="B6" s="1" t="s">
        <v>223</v>
      </c>
      <c r="C6" s="1" t="s">
        <v>228</v>
      </c>
      <c r="D6" s="1" t="s">
        <v>230</v>
      </c>
      <c r="E6" s="2">
        <v>16000</v>
      </c>
    </row>
    <row r="7" spans="1:5" x14ac:dyDescent="0.4">
      <c r="A7" s="1" t="s">
        <v>219</v>
      </c>
      <c r="B7" s="1" t="s">
        <v>224</v>
      </c>
      <c r="C7" s="1" t="s">
        <v>228</v>
      </c>
      <c r="D7" s="1" t="s">
        <v>231</v>
      </c>
      <c r="E7" s="2">
        <v>49000</v>
      </c>
    </row>
    <row r="8" spans="1:5" x14ac:dyDescent="0.4">
      <c r="A8" s="1" t="s">
        <v>220</v>
      </c>
      <c r="B8" s="1" t="s">
        <v>225</v>
      </c>
      <c r="C8" s="1" t="s">
        <v>215</v>
      </c>
      <c r="D8" s="1" t="s">
        <v>232</v>
      </c>
      <c r="E8" s="2">
        <v>125000</v>
      </c>
    </row>
    <row r="9" spans="1:5" x14ac:dyDescent="0.4">
      <c r="A9" s="1" t="s">
        <v>221</v>
      </c>
      <c r="B9" s="1" t="s">
        <v>226</v>
      </c>
      <c r="C9" s="1" t="s">
        <v>228</v>
      </c>
      <c r="D9" s="1" t="s">
        <v>233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sheetPr codeName="Sheet2"/>
  <dimension ref="A1:G12"/>
  <sheetViews>
    <sheetView workbookViewId="0">
      <selection activeCell="A3" sqref="A3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45" t="s">
        <v>7</v>
      </c>
      <c r="B1" s="45"/>
      <c r="C1" s="45"/>
      <c r="D1" s="45"/>
      <c r="E1" s="45"/>
      <c r="F1" s="45"/>
      <c r="G1" s="45"/>
    </row>
    <row r="2" spans="1:7" ht="18.600000000000001" thickTop="1" thickBot="1" x14ac:dyDescent="0.45"/>
    <row r="3" spans="1:7" x14ac:dyDescent="0.4">
      <c r="A3" s="35" t="s">
        <v>2</v>
      </c>
      <c r="B3" s="36" t="s">
        <v>8</v>
      </c>
      <c r="C3" s="36" t="s">
        <v>5</v>
      </c>
      <c r="D3" s="36" t="s">
        <v>3</v>
      </c>
      <c r="E3" s="36" t="s">
        <v>4</v>
      </c>
      <c r="F3" s="36" t="s">
        <v>20</v>
      </c>
      <c r="G3" s="37" t="s">
        <v>6</v>
      </c>
    </row>
    <row r="4" spans="1:7" x14ac:dyDescent="0.4">
      <c r="A4" s="38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39">
        <v>5634.5164000000004</v>
      </c>
    </row>
    <row r="5" spans="1:7" x14ac:dyDescent="0.4">
      <c r="A5" s="38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39">
        <v>3254.4580999999998</v>
      </c>
    </row>
    <row r="6" spans="1:7" x14ac:dyDescent="0.4">
      <c r="A6" s="38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39">
        <v>6257.9633000000003</v>
      </c>
    </row>
    <row r="7" spans="1:7" x14ac:dyDescent="0.4">
      <c r="A7" s="38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39">
        <v>6542.8546999999999</v>
      </c>
    </row>
    <row r="8" spans="1:7" x14ac:dyDescent="0.4">
      <c r="A8" s="38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39">
        <v>3063.2651000000001</v>
      </c>
    </row>
    <row r="9" spans="1:7" x14ac:dyDescent="0.4">
      <c r="A9" s="38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39">
        <v>1807.9087999999999</v>
      </c>
    </row>
    <row r="10" spans="1:7" x14ac:dyDescent="0.4">
      <c r="A10" s="38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39">
        <v>2648.5214000000001</v>
      </c>
    </row>
    <row r="11" spans="1:7" x14ac:dyDescent="0.4">
      <c r="A11" s="38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39">
        <v>5771.6908000000003</v>
      </c>
    </row>
    <row r="12" spans="1:7" ht="18" thickBot="1" x14ac:dyDescent="0.45">
      <c r="A12" s="40">
        <v>819900</v>
      </c>
      <c r="B12" s="41">
        <v>45358</v>
      </c>
      <c r="C12" s="42" t="s">
        <v>11</v>
      </c>
      <c r="D12" s="42" t="s">
        <v>9</v>
      </c>
      <c r="E12" s="42">
        <v>49</v>
      </c>
      <c r="F12" s="42">
        <v>5</v>
      </c>
      <c r="G12" s="43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sheetPr codeName="Sheet3"/>
  <dimension ref="A1:M15"/>
  <sheetViews>
    <sheetView workbookViewId="0">
      <selection activeCell="H7" sqref="H7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44" t="s">
        <v>21</v>
      </c>
      <c r="B1" s="44"/>
      <c r="C1" s="44"/>
      <c r="D1" s="44"/>
      <c r="E1" s="44"/>
      <c r="F1" s="44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234</v>
      </c>
      <c r="I3" s="1" t="s">
        <v>235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236</v>
      </c>
      <c r="I4" s="1"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  <c r="H11"/>
      <c r="I11"/>
      <c r="J11"/>
      <c r="K11"/>
      <c r="L11"/>
      <c r="M11"/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  <c r="H12"/>
      <c r="I12"/>
      <c r="J12"/>
      <c r="K12"/>
      <c r="L12"/>
      <c r="M12"/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sheetPr codeName="Sheet4"/>
  <dimension ref="A1:L36"/>
  <sheetViews>
    <sheetView topLeftCell="A19" workbookViewId="0">
      <selection activeCell="L24" sqref="L24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198</v>
      </c>
      <c r="B1" s="12" t="s">
        <v>199</v>
      </c>
      <c r="G1" s="16" t="s">
        <v>200</v>
      </c>
      <c r="H1" s="12" t="s">
        <v>201</v>
      </c>
    </row>
    <row r="2" spans="1:11" x14ac:dyDescent="0.4">
      <c r="A2" s="3" t="s">
        <v>116</v>
      </c>
      <c r="B2" s="3" t="s">
        <v>117</v>
      </c>
      <c r="C2" s="3" t="s">
        <v>118</v>
      </c>
      <c r="D2" s="3" t="s">
        <v>119</v>
      </c>
      <c r="E2" s="3" t="s">
        <v>120</v>
      </c>
      <c r="G2" s="3" t="s">
        <v>130</v>
      </c>
      <c r="H2" s="3" t="s">
        <v>5</v>
      </c>
      <c r="I2" s="3" t="s">
        <v>131</v>
      </c>
      <c r="J2" s="3" t="s">
        <v>132</v>
      </c>
      <c r="K2" s="15" t="s">
        <v>133</v>
      </c>
    </row>
    <row r="3" spans="1:11" x14ac:dyDescent="0.4">
      <c r="A3" s="3" t="s">
        <v>121</v>
      </c>
      <c r="B3" s="3" t="s">
        <v>123</v>
      </c>
      <c r="C3" s="3">
        <v>2.75</v>
      </c>
      <c r="D3" s="3">
        <v>275</v>
      </c>
      <c r="E3" s="3">
        <v>4.75</v>
      </c>
      <c r="G3" s="3">
        <v>24020352</v>
      </c>
      <c r="H3" s="3" t="s">
        <v>137</v>
      </c>
      <c r="I3" s="14">
        <v>2.87</v>
      </c>
      <c r="J3" s="11">
        <v>3580000</v>
      </c>
      <c r="K3" s="11">
        <f>J3*(1-HLOOKUP(_xlfn.RANK.EQ(I3, $I$3:$I$10, 0), $H$13:$K$14, 2, 1))</f>
        <v>3580000</v>
      </c>
    </row>
    <row r="4" spans="1:11" x14ac:dyDescent="0.4">
      <c r="A4" s="3" t="s">
        <v>122</v>
      </c>
      <c r="B4" s="3" t="s">
        <v>128</v>
      </c>
      <c r="C4" s="3">
        <v>1.83</v>
      </c>
      <c r="D4" s="3">
        <v>239</v>
      </c>
      <c r="E4" s="3">
        <v>3.81</v>
      </c>
      <c r="G4" s="3">
        <v>24020967</v>
      </c>
      <c r="H4" s="3" t="s">
        <v>138</v>
      </c>
      <c r="I4" s="14">
        <v>4.12</v>
      </c>
      <c r="J4" s="11">
        <v>3600000</v>
      </c>
      <c r="K4" s="11">
        <f t="shared" ref="K4:K10" si="0">J4*(1-HLOOKUP(_xlfn.RANK.EQ(I4, $I$3:$I$10, 0), $H$13:$K$14, 2, 1))</f>
        <v>719999.99999999988</v>
      </c>
    </row>
    <row r="5" spans="1:11" x14ac:dyDescent="0.4">
      <c r="A5" s="3" t="s">
        <v>122</v>
      </c>
      <c r="B5" s="3" t="s">
        <v>129</v>
      </c>
      <c r="C5" s="3">
        <v>2.14</v>
      </c>
      <c r="D5" s="3">
        <v>302</v>
      </c>
      <c r="E5" s="3">
        <v>2.94</v>
      </c>
      <c r="G5" s="3">
        <v>23080108</v>
      </c>
      <c r="H5" s="3" t="s">
        <v>139</v>
      </c>
      <c r="I5" s="14">
        <v>3.76</v>
      </c>
      <c r="J5" s="11">
        <v>4150000</v>
      </c>
      <c r="K5" s="11">
        <f t="shared" si="0"/>
        <v>1660000</v>
      </c>
    </row>
    <row r="6" spans="1:11" x14ac:dyDescent="0.4">
      <c r="A6" s="3" t="s">
        <v>121</v>
      </c>
      <c r="B6" s="3" t="s">
        <v>126</v>
      </c>
      <c r="C6" s="3">
        <v>3.23</v>
      </c>
      <c r="D6" s="3">
        <v>261</v>
      </c>
      <c r="E6" s="3">
        <v>5.62</v>
      </c>
      <c r="G6" s="3">
        <v>24020135</v>
      </c>
      <c r="H6" s="3" t="s">
        <v>140</v>
      </c>
      <c r="I6" s="14">
        <v>4.3</v>
      </c>
      <c r="J6" s="11">
        <v>3860000</v>
      </c>
      <c r="K6" s="11">
        <f t="shared" si="0"/>
        <v>0</v>
      </c>
    </row>
    <row r="7" spans="1:11" x14ac:dyDescent="0.4">
      <c r="A7" s="3" t="s">
        <v>121</v>
      </c>
      <c r="B7" s="3" t="s">
        <v>125</v>
      </c>
      <c r="C7" s="3">
        <v>1.98</v>
      </c>
      <c r="D7" s="3">
        <v>225</v>
      </c>
      <c r="E7" s="3">
        <v>3.27</v>
      </c>
      <c r="G7" s="3">
        <v>23080579</v>
      </c>
      <c r="H7" s="3" t="s">
        <v>141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4">
      <c r="A8" s="3" t="s">
        <v>122</v>
      </c>
      <c r="B8" s="3" t="s">
        <v>127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142</v>
      </c>
      <c r="I8" s="14">
        <v>3.45</v>
      </c>
      <c r="J8" s="11">
        <v>3750000</v>
      </c>
      <c r="K8" s="11">
        <f t="shared" si="0"/>
        <v>3750000</v>
      </c>
    </row>
    <row r="9" spans="1:11" x14ac:dyDescent="0.4">
      <c r="A9" s="3" t="s">
        <v>121</v>
      </c>
      <c r="B9" s="3" t="s">
        <v>124</v>
      </c>
      <c r="C9" s="3">
        <v>3.06</v>
      </c>
      <c r="D9" s="3">
        <v>238</v>
      </c>
      <c r="E9" s="3">
        <v>2.76</v>
      </c>
      <c r="G9" s="3">
        <v>24020608</v>
      </c>
      <c r="H9" s="3" t="s">
        <v>143</v>
      </c>
      <c r="I9" s="14">
        <v>3.89</v>
      </c>
      <c r="J9" s="11">
        <v>3670000</v>
      </c>
      <c r="K9" s="11">
        <f t="shared" si="0"/>
        <v>1468000</v>
      </c>
    </row>
    <row r="10" spans="1:11" x14ac:dyDescent="0.4">
      <c r="A10" s="3"/>
      <c r="B10" s="46" t="s">
        <v>115</v>
      </c>
      <c r="C10" s="47"/>
      <c r="D10" s="48"/>
      <c r="E10" s="3"/>
      <c r="G10" s="3">
        <v>23080774</v>
      </c>
      <c r="H10" s="3" t="s">
        <v>144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4">
      <c r="A11" s="3"/>
      <c r="G11" s="1"/>
      <c r="H11" s="1"/>
      <c r="I11" s="1"/>
      <c r="J11" s="1"/>
      <c r="K11" s="1"/>
    </row>
    <row r="12" spans="1:11" x14ac:dyDescent="0.4">
      <c r="G12" t="s">
        <v>134</v>
      </c>
    </row>
    <row r="13" spans="1:11" x14ac:dyDescent="0.4">
      <c r="G13" s="3" t="s">
        <v>135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136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202</v>
      </c>
      <c r="B16" s="12" t="s">
        <v>203</v>
      </c>
      <c r="G16" s="16" t="s">
        <v>204</v>
      </c>
      <c r="H16" s="12" t="s">
        <v>205</v>
      </c>
    </row>
    <row r="17" spans="1:12" x14ac:dyDescent="0.4">
      <c r="A17" s="3" t="s">
        <v>145</v>
      </c>
      <c r="B17" s="3" t="s">
        <v>146</v>
      </c>
      <c r="C17" s="3" t="s">
        <v>147</v>
      </c>
      <c r="D17" s="15" t="s">
        <v>148</v>
      </c>
      <c r="G17" s="3" t="s">
        <v>5</v>
      </c>
      <c r="H17" s="3" t="s">
        <v>157</v>
      </c>
      <c r="I17" s="3" t="s">
        <v>158</v>
      </c>
      <c r="J17" s="3" t="s">
        <v>159</v>
      </c>
      <c r="K17" s="3" t="s">
        <v>160</v>
      </c>
      <c r="L17" s="15" t="s">
        <v>161</v>
      </c>
    </row>
    <row r="18" spans="1:12" x14ac:dyDescent="0.4">
      <c r="A18" s="3" t="s">
        <v>149</v>
      </c>
      <c r="B18" s="6">
        <v>43252500</v>
      </c>
      <c r="C18" s="6">
        <v>36765300</v>
      </c>
      <c r="D18" s="3" t="str">
        <f>IF(MEDIAN($B$18:$B$25)&lt;=B18, "주요수출국", "")</f>
        <v/>
      </c>
      <c r="G18" s="3" t="s">
        <v>162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 "기초수업대상", "초급수업대상", "중급수업대상", "")</f>
        <v>중급수업대상</v>
      </c>
    </row>
    <row r="19" spans="1:12" x14ac:dyDescent="0.4">
      <c r="A19" s="3" t="s">
        <v>150</v>
      </c>
      <c r="B19" s="6">
        <v>63824100</v>
      </c>
      <c r="C19" s="6">
        <v>54551000</v>
      </c>
      <c r="D19" s="3" t="str">
        <f t="shared" ref="D19:D25" si="1">IF(MEDIAN($B$18:$B$25)&lt;=B19, "주요수출국", "")</f>
        <v>주요수출국</v>
      </c>
      <c r="G19" s="3" t="s">
        <v>163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 "기초수업대상", "초급수업대상", "중급수업대상", "")</f>
        <v>초급수업대상</v>
      </c>
    </row>
    <row r="20" spans="1:12" x14ac:dyDescent="0.4">
      <c r="A20" s="3" t="s">
        <v>151</v>
      </c>
      <c r="B20" s="6">
        <v>34280000</v>
      </c>
      <c r="C20" s="6">
        <v>41045900</v>
      </c>
      <c r="D20" s="3" t="str">
        <f t="shared" si="1"/>
        <v/>
      </c>
      <c r="G20" s="3" t="s">
        <v>164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152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165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153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166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154</v>
      </c>
      <c r="B23" s="6">
        <v>52461000</v>
      </c>
      <c r="C23" s="6">
        <v>44592000</v>
      </c>
      <c r="D23" s="3" t="str">
        <f t="shared" si="1"/>
        <v/>
      </c>
      <c r="G23" s="3" t="s">
        <v>167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155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168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156</v>
      </c>
      <c r="B25" s="6">
        <v>49240000</v>
      </c>
      <c r="C25" s="6">
        <v>58104900</v>
      </c>
      <c r="D25" s="3" t="str">
        <f t="shared" si="1"/>
        <v/>
      </c>
      <c r="G25" s="3" t="s">
        <v>169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206</v>
      </c>
      <c r="B27" s="12" t="s">
        <v>207</v>
      </c>
    </row>
    <row r="28" spans="1:12" x14ac:dyDescent="0.4">
      <c r="A28" s="3" t="s">
        <v>170</v>
      </c>
      <c r="B28" s="3" t="s">
        <v>171</v>
      </c>
      <c r="C28" s="3" t="s">
        <v>172</v>
      </c>
      <c r="D28" s="3" t="s">
        <v>173</v>
      </c>
      <c r="E28" s="3" t="s">
        <v>174</v>
      </c>
      <c r="F28" s="3" t="s">
        <v>175</v>
      </c>
    </row>
    <row r="29" spans="1:12" x14ac:dyDescent="0.4">
      <c r="A29" s="3">
        <v>3333</v>
      </c>
      <c r="B29" s="3" t="s">
        <v>177</v>
      </c>
      <c r="C29" s="4">
        <v>45356</v>
      </c>
      <c r="D29" s="3" t="s">
        <v>196</v>
      </c>
      <c r="E29" s="3" t="s">
        <v>184</v>
      </c>
      <c r="F29" s="6">
        <v>16900</v>
      </c>
    </row>
    <row r="30" spans="1:12" x14ac:dyDescent="0.4">
      <c r="A30" s="3">
        <v>1111</v>
      </c>
      <c r="B30" s="3" t="s">
        <v>181</v>
      </c>
      <c r="C30" s="4">
        <v>45358</v>
      </c>
      <c r="D30" s="3" t="s">
        <v>193</v>
      </c>
      <c r="E30" s="3" t="s">
        <v>185</v>
      </c>
      <c r="F30" s="6">
        <v>24500</v>
      </c>
    </row>
    <row r="31" spans="1:12" x14ac:dyDescent="0.4">
      <c r="A31" s="3">
        <v>2222</v>
      </c>
      <c r="B31" s="3" t="s">
        <v>182</v>
      </c>
      <c r="C31" s="4">
        <v>45361</v>
      </c>
      <c r="D31" s="3" t="s">
        <v>191</v>
      </c>
      <c r="E31" s="3" t="s">
        <v>186</v>
      </c>
      <c r="F31" s="6">
        <v>18300</v>
      </c>
    </row>
    <row r="32" spans="1:12" x14ac:dyDescent="0.4">
      <c r="A32" s="3">
        <v>3333</v>
      </c>
      <c r="B32" s="3" t="s">
        <v>178</v>
      </c>
      <c r="C32" s="4">
        <v>45364</v>
      </c>
      <c r="D32" s="3" t="s">
        <v>197</v>
      </c>
      <c r="E32" s="3" t="s">
        <v>187</v>
      </c>
      <c r="F32" s="6">
        <v>15200</v>
      </c>
    </row>
    <row r="33" spans="1:6" x14ac:dyDescent="0.4">
      <c r="A33" s="3">
        <v>1111</v>
      </c>
      <c r="B33" s="3" t="s">
        <v>179</v>
      </c>
      <c r="C33" s="4">
        <v>45369</v>
      </c>
      <c r="D33" s="3" t="s">
        <v>194</v>
      </c>
      <c r="E33" s="3" t="s">
        <v>188</v>
      </c>
      <c r="F33" s="6">
        <v>19000</v>
      </c>
    </row>
    <row r="34" spans="1:6" x14ac:dyDescent="0.4">
      <c r="A34" s="3">
        <v>1111</v>
      </c>
      <c r="B34" s="3" t="s">
        <v>180</v>
      </c>
      <c r="C34" s="4">
        <v>45375</v>
      </c>
      <c r="D34" s="3" t="s">
        <v>195</v>
      </c>
      <c r="E34" s="3" t="s">
        <v>189</v>
      </c>
      <c r="F34" s="6">
        <v>21600</v>
      </c>
    </row>
    <row r="35" spans="1:6" x14ac:dyDescent="0.4">
      <c r="A35" s="3">
        <v>2222</v>
      </c>
      <c r="B35" s="3" t="s">
        <v>183</v>
      </c>
      <c r="C35" s="4">
        <v>45378</v>
      </c>
      <c r="D35" s="3" t="s">
        <v>192</v>
      </c>
      <c r="E35" s="3" t="s">
        <v>190</v>
      </c>
      <c r="F35" s="6">
        <v>17500</v>
      </c>
    </row>
    <row r="36" spans="1:6" x14ac:dyDescent="0.4">
      <c r="A36" s="46" t="s">
        <v>176</v>
      </c>
      <c r="B36" s="47"/>
      <c r="C36" s="47"/>
      <c r="D36" s="47"/>
      <c r="E36" s="48"/>
      <c r="F36" s="3"/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sheetPr codeName="Sheet5"/>
  <dimension ref="A1:H30"/>
  <sheetViews>
    <sheetView topLeftCell="A21" workbookViewId="0">
      <selection activeCell="E30" sqref="E30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8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44" t="s">
        <v>45</v>
      </c>
      <c r="B1" s="44"/>
      <c r="C1" s="44"/>
      <c r="D1" s="44"/>
      <c r="E1" s="44"/>
      <c r="F1" s="44"/>
      <c r="G1" s="44"/>
      <c r="H1" s="44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17" t="s">
        <v>237</v>
      </c>
    </row>
    <row r="21" spans="1:4" x14ac:dyDescent="0.4">
      <c r="A21" s="17" t="s">
        <v>238</v>
      </c>
      <c r="B21" t="s">
        <v>58</v>
      </c>
      <c r="C21" t="s">
        <v>55</v>
      </c>
      <c r="D21" t="s">
        <v>60</v>
      </c>
    </row>
    <row r="22" spans="1:4" x14ac:dyDescent="0.4">
      <c r="A22" s="18" t="s">
        <v>54</v>
      </c>
      <c r="B22" s="19"/>
      <c r="C22" s="19"/>
      <c r="D22" s="19"/>
    </row>
    <row r="23" spans="1:4" x14ac:dyDescent="0.4">
      <c r="A23" s="20" t="s">
        <v>239</v>
      </c>
      <c r="C23">
        <v>20215</v>
      </c>
      <c r="D23">
        <v>7970</v>
      </c>
    </row>
    <row r="24" spans="1:4" x14ac:dyDescent="0.4">
      <c r="A24" s="20" t="s">
        <v>240</v>
      </c>
      <c r="C24">
        <v>3000</v>
      </c>
      <c r="D24">
        <v>2000</v>
      </c>
    </row>
    <row r="25" spans="1:4" x14ac:dyDescent="0.4">
      <c r="A25" s="18" t="s">
        <v>59</v>
      </c>
    </row>
    <row r="26" spans="1:4" x14ac:dyDescent="0.4">
      <c r="A26" s="20" t="s">
        <v>239</v>
      </c>
      <c r="B26">
        <v>39515</v>
      </c>
      <c r="C26">
        <v>480</v>
      </c>
    </row>
    <row r="27" spans="1:4" x14ac:dyDescent="0.4">
      <c r="A27" s="20" t="s">
        <v>240</v>
      </c>
      <c r="B27">
        <v>4000</v>
      </c>
      <c r="C27">
        <v>4000</v>
      </c>
    </row>
    <row r="28" spans="1:4" x14ac:dyDescent="0.4">
      <c r="A28" s="18" t="s">
        <v>56</v>
      </c>
    </row>
    <row r="29" spans="1:4" x14ac:dyDescent="0.4">
      <c r="A29" s="20" t="s">
        <v>239</v>
      </c>
      <c r="B29">
        <v>39920</v>
      </c>
      <c r="D29">
        <v>45185</v>
      </c>
    </row>
    <row r="30" spans="1:4" x14ac:dyDescent="0.4">
      <c r="A30" s="20" t="s">
        <v>240</v>
      </c>
      <c r="B30">
        <v>3000</v>
      </c>
      <c r="D30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38C2D-E262-4E0C-A449-C75B510F35D6}">
  <sheetPr codeName="Sheet6"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2.39843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23" t="s">
        <v>244</v>
      </c>
      <c r="C2" s="24"/>
      <c r="D2" s="30"/>
      <c r="E2" s="30"/>
      <c r="F2" s="30"/>
    </row>
    <row r="3" spans="2:6" collapsed="1" x14ac:dyDescent="0.4">
      <c r="B3" s="22"/>
      <c r="C3" s="22"/>
      <c r="D3" s="31" t="s">
        <v>246</v>
      </c>
      <c r="E3" s="31" t="s">
        <v>241</v>
      </c>
      <c r="F3" s="31" t="s">
        <v>243</v>
      </c>
    </row>
    <row r="4" spans="2:6" ht="46.8" hidden="1" outlineLevel="1" x14ac:dyDescent="0.4">
      <c r="B4" s="26"/>
      <c r="C4" s="26"/>
      <c r="E4" s="33" t="s">
        <v>242</v>
      </c>
      <c r="F4" s="33" t="s">
        <v>242</v>
      </c>
    </row>
    <row r="5" spans="2:6" x14ac:dyDescent="0.4">
      <c r="B5" s="27" t="s">
        <v>245</v>
      </c>
      <c r="C5" s="28"/>
      <c r="D5" s="25"/>
      <c r="E5" s="25"/>
      <c r="F5" s="25"/>
    </row>
    <row r="6" spans="2:6" outlineLevel="1" x14ac:dyDescent="0.4">
      <c r="B6" s="26"/>
      <c r="C6" s="26" t="s">
        <v>252</v>
      </c>
      <c r="D6" s="19">
        <v>1200</v>
      </c>
      <c r="E6" s="32">
        <v>1250</v>
      </c>
      <c r="F6" s="32">
        <v>1150</v>
      </c>
    </row>
    <row r="7" spans="2:6" x14ac:dyDescent="0.4">
      <c r="B7" s="27" t="s">
        <v>247</v>
      </c>
      <c r="C7" s="28"/>
      <c r="D7" s="25"/>
      <c r="E7" s="25"/>
      <c r="F7" s="25"/>
    </row>
    <row r="8" spans="2:6" ht="18" outlineLevel="1" thickBot="1" x14ac:dyDescent="0.45">
      <c r="B8" s="29"/>
      <c r="C8" s="29" t="s">
        <v>251</v>
      </c>
      <c r="D8" s="21">
        <v>69324000</v>
      </c>
      <c r="E8" s="21">
        <v>72212500</v>
      </c>
      <c r="F8" s="21">
        <v>66435500</v>
      </c>
    </row>
    <row r="9" spans="2:6" x14ac:dyDescent="0.4">
      <c r="B9" t="s">
        <v>248</v>
      </c>
    </row>
    <row r="10" spans="2:6" x14ac:dyDescent="0.4">
      <c r="B10" t="s">
        <v>249</v>
      </c>
    </row>
    <row r="11" spans="2:6" x14ac:dyDescent="0.4">
      <c r="B11" t="s">
        <v>250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sheetPr codeName="Sheet7"/>
  <dimension ref="A1:F12"/>
  <sheetViews>
    <sheetView workbookViewId="0">
      <selection activeCell="D18" sqref="D18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44" t="s">
        <v>87</v>
      </c>
      <c r="B1" s="44"/>
      <c r="C1" s="44"/>
      <c r="D1" s="44"/>
      <c r="E1" s="44"/>
      <c r="F1" s="44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장재훈" comment="만든 사람 장재훈 날짜 2026-09-12">
      <inputCells r="F3" val="1250" numFmtId="41"/>
    </scenario>
    <scenario name="환율인하" locked="1" count="1" user="장재훈" comment="만든 사람 장재훈 날짜 2026-09-12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sheetPr codeName="Sheet8"/>
  <dimension ref="A1:G11"/>
  <sheetViews>
    <sheetView tabSelected="1" workbookViewId="0">
      <selection activeCell="E4" sqref="E4:E11"/>
    </sheetView>
  </sheetViews>
  <sheetFormatPr defaultRowHeight="17.399999999999999" x14ac:dyDescent="0.4"/>
  <cols>
    <col min="4" max="5" width="9.09765625" bestFit="1" customWidth="1"/>
  </cols>
  <sheetData>
    <row r="1" spans="1:7" ht="21" x14ac:dyDescent="0.4">
      <c r="A1" s="44" t="s">
        <v>107</v>
      </c>
      <c r="B1" s="44"/>
      <c r="C1" s="44"/>
      <c r="D1" s="44"/>
      <c r="E1" s="44"/>
    </row>
    <row r="3" spans="1:7" x14ac:dyDescent="0.4">
      <c r="A3" s="34">
        <f>SUM(XFC3:XFD3)</f>
        <v>0</v>
      </c>
      <c r="B3" s="34" t="s">
        <v>111</v>
      </c>
      <c r="C3" s="34" t="s">
        <v>108</v>
      </c>
      <c r="D3" s="34" t="s">
        <v>109</v>
      </c>
      <c r="E3" s="34" t="s">
        <v>110</v>
      </c>
    </row>
    <row r="4" spans="1:7" x14ac:dyDescent="0.4">
      <c r="A4" s="3" t="s">
        <v>91</v>
      </c>
      <c r="B4" s="3">
        <v>241</v>
      </c>
      <c r="C4" s="6">
        <v>26540</v>
      </c>
      <c r="D4" s="6">
        <v>42940</v>
      </c>
      <c r="E4" s="6">
        <f>SUM(C4:D4)</f>
        <v>69480</v>
      </c>
      <c r="G4" s="19"/>
    </row>
    <row r="5" spans="1:7" x14ac:dyDescent="0.4">
      <c r="A5" s="3" t="s">
        <v>112</v>
      </c>
      <c r="B5" s="3">
        <v>354</v>
      </c>
      <c r="C5" s="6">
        <v>26540</v>
      </c>
      <c r="D5" s="6">
        <v>72310</v>
      </c>
      <c r="E5" s="6">
        <f t="shared" ref="E5:E11" si="0">SUM(C5:D5)</f>
        <v>98850</v>
      </c>
    </row>
    <row r="6" spans="1:7" x14ac:dyDescent="0.4">
      <c r="A6" s="3" t="s">
        <v>92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7" x14ac:dyDescent="0.4">
      <c r="A7" s="3" t="s">
        <v>94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7" x14ac:dyDescent="0.4">
      <c r="A8" s="3" t="s">
        <v>93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7" x14ac:dyDescent="0.4">
      <c r="A9" s="3" t="s">
        <v>95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7" x14ac:dyDescent="0.4">
      <c r="A10" s="3" t="s">
        <v>113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7" x14ac:dyDescent="0.4">
      <c r="A11" s="3" t="s">
        <v>114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3" name="Button 3">
              <controlPr defaultSize="0" print="0" autoFill="0" autoPict="0" macro="[0]!요금총액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sheetPr codeName="Sheet9"/>
  <dimension ref="A1:E8"/>
  <sheetViews>
    <sheetView zoomScale="95" zoomScaleNormal="95" workbookViewId="0"/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102</v>
      </c>
      <c r="B1" s="9"/>
      <c r="C1" s="9"/>
      <c r="D1" s="9"/>
      <c r="E1" s="9"/>
    </row>
    <row r="3" spans="1:5" x14ac:dyDescent="0.4">
      <c r="A3" s="3" t="s">
        <v>96</v>
      </c>
      <c r="B3" s="3" t="s">
        <v>98</v>
      </c>
      <c r="C3" s="3" t="s">
        <v>99</v>
      </c>
      <c r="D3" s="3" t="s">
        <v>100</v>
      </c>
      <c r="E3" s="3" t="s">
        <v>101</v>
      </c>
    </row>
    <row r="4" spans="1:5" x14ac:dyDescent="0.4">
      <c r="A4" s="3" t="s">
        <v>103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104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105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106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97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주차장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재훈 장</cp:lastModifiedBy>
  <dcterms:created xsi:type="dcterms:W3CDTF">2025-02-05T04:40:07Z</dcterms:created>
  <dcterms:modified xsi:type="dcterms:W3CDTF">2026-09-12T15:15:24Z</dcterms:modified>
</cp:coreProperties>
</file>