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 codeName="{E757BCB4-07E6-AE0B-56E0-F0EEF7A6E26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\Desktop\길벗컴활2급통합\기출\"/>
    </mc:Choice>
  </mc:AlternateContent>
  <xr:revisionPtr revIDLastSave="0" documentId="13_ncr:1_{A32D7F05-3B4A-49BE-907D-98E07E737AB7}" xr6:coauthVersionLast="47" xr6:coauthVersionMax="47" xr10:uidLastSave="{00000000-0000-0000-0000-000000000000}"/>
  <bookViews>
    <workbookView xWindow="-120" yWindow="-120" windowWidth="29040" windowHeight="15840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eta.MOD" hidden="1" xlm="1">#NAME?</definedName>
    <definedName name="_xleta.MODE" hidden="1" xlm="1">#NAME?</definedName>
    <definedName name="_xleta.MODE.SNGL" hidden="1" xlm="1">#NAME?</definedName>
    <definedName name="_xleta.WEEKDAY" hidden="1" xlm="1">#NAME?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2" l="1"/>
  <c r="E29" i="12"/>
  <c r="E30" i="12"/>
  <c r="E31" i="12"/>
  <c r="E32" i="12"/>
  <c r="E33" i="12"/>
  <c r="E34" i="12"/>
  <c r="E35" i="12"/>
  <c r="E27" i="12"/>
  <c r="L25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11" i="12"/>
  <c r="E5" i="9"/>
  <c r="E6" i="9"/>
  <c r="E7" i="9"/>
  <c r="E8" i="9"/>
  <c r="E9" i="9"/>
  <c r="E10" i="9"/>
  <c r="E4" i="9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<sst xmlns="http://schemas.openxmlformats.org/spreadsheetml/2006/main" count="331" uniqueCount="260">
  <si>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</si>
  <si>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</si>
  <si>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</si>
  <si>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</si>
  <si>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</si>
  <si>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</si>
  <si>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</si>
  <si>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</si>
  <si>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</si>
  <si>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</si>
  <si>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</si>
  <si>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</si>
  <si>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</si>
  <si>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</si>
  <si>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</si>
  <si>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</si>
  <si>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</si>
  <si>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</si>
  <si>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</si>
  <si>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</si>
  <si>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</si>
  <si>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</si>
  <si>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</si>
  <si>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</si>
  <si>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</si>
  <si>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</si>
  <si>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</si>
  <si>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</si>
  <si>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</si>
  <si>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</si>
  <si>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</si>
  <si>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</si>
  <si>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</si>
  <si>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</si>
  <si>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</si>
  <si>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</si>
  <si>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</si>
  <si>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</si>
  <si>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</si>
  <si>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</si>
  <si>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</si>
  <si>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</si>
  <si>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</si>
  <si>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</si>
  <si>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</si>
  <si>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</si>
  <si>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</si>
  <si>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</si>
  <si>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</si>
  <si>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</si>
  <si>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</si>
  <si>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</si>
  <si>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</si>
  <si>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</si>
  <si>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</si>
  <si>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</si>
  <si>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</si>
  <si>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</si>
  <si>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</si>
  <si>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</si>
  <si>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</si>
  <si>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</si>
  <si>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</si>
  <si>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</si>
  <si>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</si>
  <si>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</si>
  <si>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</si>
  <si>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</si>
  <si>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</si>
  <si>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</si>
  <si>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</si>
  <si>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</si>
  <si>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</si>
  <si>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</si>
  <si>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</si>
  <si>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</si>
  <si>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</si>
  <si>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</si>
  <si>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</si>
  <si>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</si>
  <si>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</si>
  <si>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</si>
  <si>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</si>
  <si>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</si>
  <si>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</si>
  <si>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</si>
  <si>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</si>
  <si>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</si>
  <si>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</si>
  <si>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</si>
  <si>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</si>
  <si>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</si>
  <si>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</si>
  <si>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</si>
  <si>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</si>
  <si>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</si>
  <si>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</si>
  <si>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</si>
  <si>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</si>
  <si>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</si>
  <si>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</si>
  <si>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</si>
  <si>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</si>
  <si>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</si>
  <si>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</si>
  <si>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</si>
  <si>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</si>
  <si>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</si>
  <si>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</si>
  <si>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</si>
  <si>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</si>
  <si>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</si>
  <si>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</si>
  <si>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</si>
  <si>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</si>
  <si>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</si>
  <si>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</si>
  <si>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</si>
  <si>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</si>
  <si>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</si>
  <si>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</si>
  <si>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</si>
  <si>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</si>
  <si>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</si>
  <si>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</si>
  <si>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</si>
  <si>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</si>
  <si>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</si>
  <si>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</si>
  <si>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</si>
  <si>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</si>
  <si>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</si>
  <si>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</si>
  <si>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</si>
  <si>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</si>
  <si>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</si>
  <si>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</si>
  <si>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</si>
  <si>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</si>
  <si>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</si>
  <si>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</si>
  <si>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</si>
  <si>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</si>
  <si>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</si>
  <si>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</si>
  <si>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</si>
  <si>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</si>
  <si>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</si>
  <si>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</si>
  <si>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</si>
  <si>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</si>
  <si>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</si>
  <si>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</si>
  <si>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</si>
  <si>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</si>
  <si>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</si>
  <si>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</si>
  <si>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</si>
  <si>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</si>
  <si>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</si>
  <si>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</si>
  <si>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</si>
  <si>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</si>
  <si>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</si>
  <si>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</si>
  <si>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</si>
  <si>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</si>
  <si>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</si>
  <si>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</si>
  <si>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</si>
  <si>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</si>
  <si>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</si>
  <si>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</si>
  <si>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</si>
  <si>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</si>
  <si>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</si>
  <si>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</si>
  <si>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</si>
  <si>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</si>
  <si>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</si>
  <si>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</si>
  <si>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</si>
  <si>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</si>
  <si>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</si>
  <si>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</si>
  <si>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</si>
  <si>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</si>
  <si>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</si>
  <si>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</si>
  <si>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</si>
  <si>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</si>
  <si>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</si>
  <si>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</si>
  <si>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</si>
  <si>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</si>
  <si>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</si>
  <si>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</si>
  <si>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</si>
  <si>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</si>
  <si>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</si>
  <si>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</si>
  <si>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</si>
  <si>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</si>
  <si>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</si>
  <si>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</si>
  <si>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</si>
  <si>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</si>
  <si>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</si>
  <si>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</si>
  <si>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</si>
  <si>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</si>
  <si>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</si>
  <si>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</si>
  <si>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</si>
  <si>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</si>
  <si>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</si>
  <si>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</si>
  <si>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</si>
  <si>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거래처명</t>
    <phoneticPr fontId="1" type="noConversion"/>
  </si>
  <si>
    <t>거래량</t>
    <phoneticPr fontId="1" type="noConversion"/>
  </si>
  <si>
    <t>거래금액</t>
    <phoneticPr fontId="1" type="noConversion"/>
  </si>
  <si>
    <t>반품량</t>
    <phoneticPr fontId="1" type="noConversion"/>
  </si>
  <si>
    <t>반품비율</t>
    <phoneticPr fontId="1" type="noConversion"/>
  </si>
  <si>
    <t>그린산업</t>
    <phoneticPr fontId="1" type="noConversion"/>
  </si>
  <si>
    <t>튼튼실업</t>
    <phoneticPr fontId="1" type="noConversion"/>
  </si>
  <si>
    <t>국민산업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</si>
  <si>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</si>
  <si>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</si>
  <si>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</si>
  <si>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</si>
  <si>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</si>
  <si>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한국실업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</si>
  <si>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</si>
  <si>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</si>
  <si>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</si>
  <si>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</si>
  <si>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sm-18</t>
    <phoneticPr fontId="1" type="noConversion"/>
  </si>
  <si>
    <t>해피산업</t>
    <phoneticPr fontId="1" type="noConversion"/>
  </si>
  <si>
    <t>平均</t>
    <phoneticPr fontId="1" type="noConversion"/>
  </si>
  <si>
    <t>&gt;=2024-04-15</t>
    <phoneticPr fontId="1" type="noConversion"/>
  </si>
  <si>
    <t>&gt;=1000</t>
    <phoneticPr fontId="1" type="noConversion"/>
  </si>
  <si>
    <t>&lt;=1500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</si>
  <si>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</si>
  <si>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</si>
  <si>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</si>
  <si>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</si>
  <si>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</si>
  <si>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</si>
  <si>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</si>
  <si>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</si>
  <si>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</si>
  <si>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</si>
  <si>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</si>
  <si>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</si>
  <si>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</si>
  <si>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개월(주문일자)</t>
  </si>
  <si>
    <t>값</t>
  </si>
  <si>
    <t>*</t>
  </si>
  <si>
    <t>백화점</t>
    <phoneticPr fontId="1" type="noConversion"/>
  </si>
  <si>
    <t>마트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</si>
</sst>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&quot;점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pivotButton="1">
      <alignment vertical="center"/>
    </xf>
    <xf numFmtId="0" fontId="7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0" fontId="6" fillId="3" borderId="7" xfId="3" applyBorder="1" applyAlignment="1">
      <alignment horizontal="center" vertical="center"/>
    </xf>
    <xf numFmtId="0" fontId="6" fillId="3" borderId="8" xfId="3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D-4632-B9EE-59F192006C41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3857625" y="885825"/>
          <a:ext cx="68580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G" refreshedDate="45951.471076620372" createdVersion="8" refreshedVersion="8" minRefreshableVersion="3" recordCount="11" xr:uid="{076173E7-8327-4533-9E72-D5AB683E0822}">
  <cacheSource type="worksheet">
    <worksheetSource ref="A3:G14" sheet="분석작업-1"/>
  </cacheSource>
  <cacheFields count="8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7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  <cacheField name="개월(주문일자)" numFmtId="0" databaseField="0"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89ED63-F8CB-4F81-9CF5-D906D583FA5A}" name="피벗 테이블1" cacheId="0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F33" firstHeaderRow="1" firstDataRow="2" firstDataCol="2"/>
  <pivotFields count="8">
    <pivotField compact="0" showAll="0"/>
    <pivotField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tabSelected="1" workbookViewId="0">
      <selection activeCell="M15" sqref="M15"/>
    </sheetView>
  </sheetViews>
  <sheetFormatPr defaultRowHeight="16.5" x14ac:dyDescent="0.3"/>
  <cols>
    <col min="1" max="1" width="10.375" bestFit="1" customWidth="1"/>
    <col min="4" max="4" width="9.375" bestFit="1" customWidth="1"/>
  </cols>
  <sheetData>
    <row r="1" spans="1:6" x14ac:dyDescent="0.3">
      <c r="A1" t="s">
        <v>0</v>
      </c>
    </row>
    <row r="3" spans="1:6" x14ac:dyDescent="0.3">
      <c r="A3" s="2" t="s">
        <v>217</v>
      </c>
      <c r="B3" s="2" t="s">
        <v>218</v>
      </c>
      <c r="C3" s="2" t="s">
        <v>219</v>
      </c>
      <c r="D3" s="2" t="s">
        <v>220</v>
      </c>
      <c r="E3" s="2" t="s">
        <v>221</v>
      </c>
      <c r="F3" s="2" t="s">
        <v>222</v>
      </c>
    </row>
    <row r="4" spans="1:6" x14ac:dyDescent="0.3">
      <c r="A4" s="2" t="s">
        <v>232</v>
      </c>
      <c r="B4" s="2" t="s">
        <v>223</v>
      </c>
      <c r="C4" s="1">
        <v>5200</v>
      </c>
      <c r="D4" s="4" t="s">
        <v>226</v>
      </c>
      <c r="E4" s="2">
        <v>68</v>
      </c>
      <c r="F4" s="3">
        <v>1.3100000000000001E-2</v>
      </c>
    </row>
    <row r="5" spans="1:6" x14ac:dyDescent="0.3">
      <c r="A5" s="2" t="s">
        <v>233</v>
      </c>
      <c r="B5" s="2" t="s">
        <v>224</v>
      </c>
      <c r="C5" s="1">
        <v>2750</v>
      </c>
      <c r="D5" s="4" t="s">
        <v>227</v>
      </c>
      <c r="E5" s="2">
        <v>37</v>
      </c>
      <c r="F5" s="3">
        <v>1.35E-2</v>
      </c>
    </row>
    <row r="6" spans="1:6" x14ac:dyDescent="0.3">
      <c r="A6" s="2" t="s">
        <v>234</v>
      </c>
      <c r="B6" s="2" t="s">
        <v>237</v>
      </c>
      <c r="C6" s="1">
        <v>4820</v>
      </c>
      <c r="D6" s="4" t="s">
        <v>228</v>
      </c>
      <c r="E6" s="2">
        <v>159</v>
      </c>
      <c r="F6" s="3">
        <v>3.3099999999999997E-2</v>
      </c>
    </row>
    <row r="7" spans="1:6" x14ac:dyDescent="0.3">
      <c r="A7" s="2" t="s">
        <v>235</v>
      </c>
      <c r="B7" s="2" t="s">
        <v>231</v>
      </c>
      <c r="C7" s="1">
        <v>3990</v>
      </c>
      <c r="D7" s="4" t="s">
        <v>229</v>
      </c>
      <c r="E7" s="2">
        <v>81</v>
      </c>
      <c r="F7" s="3">
        <v>2.0299999999999999E-2</v>
      </c>
    </row>
    <row r="8" spans="1:6" x14ac:dyDescent="0.3">
      <c r="A8" s="2" t="s">
        <v>236</v>
      </c>
      <c r="B8" s="2" t="s">
        <v>225</v>
      </c>
      <c r="C8" s="1">
        <v>6440</v>
      </c>
      <c r="D8" s="4" t="s">
        <v>230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>
      <selection activeCell="I9" sqref="I9"/>
    </sheetView>
  </sheetViews>
  <sheetFormatPr defaultRowHeight="16.5" x14ac:dyDescent="0.3"/>
  <cols>
    <col min="1" max="1" width="9.125" bestFit="1" customWidth="1"/>
  </cols>
  <sheetData>
    <row r="1" spans="1:7" x14ac:dyDescent="0.3">
      <c r="A1" t="s">
        <v>19</v>
      </c>
    </row>
    <row r="3" spans="1:7" x14ac:dyDescent="0.3">
      <c r="A3" s="21" t="s">
        <v>1</v>
      </c>
      <c r="B3" s="21" t="s">
        <v>2</v>
      </c>
      <c r="C3" s="21" t="s">
        <v>20</v>
      </c>
      <c r="D3" s="21"/>
      <c r="E3" s="21"/>
      <c r="F3" s="21" t="s">
        <v>238</v>
      </c>
      <c r="G3" s="22" t="s">
        <v>15</v>
      </c>
    </row>
    <row r="4" spans="1:7" x14ac:dyDescent="0.3">
      <c r="A4" s="21"/>
      <c r="B4" s="21"/>
      <c r="C4" s="15" t="s">
        <v>16</v>
      </c>
      <c r="D4" s="15" t="s">
        <v>17</v>
      </c>
      <c r="E4" s="15" t="s">
        <v>18</v>
      </c>
      <c r="F4" s="21"/>
      <c r="G4" s="23"/>
    </row>
    <row r="5" spans="1:7" x14ac:dyDescent="0.3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16">
        <f>AVERAGE(C5:E5)</f>
        <v>82</v>
      </c>
      <c r="G5" s="5" t="s">
        <v>13</v>
      </c>
    </row>
    <row r="6" spans="1:7" x14ac:dyDescent="0.3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16">
        <f t="shared" ref="F6:F13" si="0">AVERAGE(C6:E6)</f>
        <v>53.666666666666664</v>
      </c>
      <c r="G6" s="5" t="s">
        <v>14</v>
      </c>
    </row>
    <row r="7" spans="1:7" x14ac:dyDescent="0.3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16">
        <f t="shared" si="0"/>
        <v>93.333333333333329</v>
      </c>
      <c r="G7" s="5" t="s">
        <v>13</v>
      </c>
    </row>
    <row r="8" spans="1:7" x14ac:dyDescent="0.3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16">
        <f t="shared" si="0"/>
        <v>57</v>
      </c>
      <c r="G8" s="5" t="s">
        <v>14</v>
      </c>
    </row>
    <row r="9" spans="1:7" x14ac:dyDescent="0.3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16">
        <f t="shared" si="0"/>
        <v>84</v>
      </c>
      <c r="G9" s="5" t="s">
        <v>13</v>
      </c>
    </row>
    <row r="10" spans="1:7" x14ac:dyDescent="0.3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16">
        <f t="shared" si="0"/>
        <v>49.333333333333336</v>
      </c>
      <c r="G10" s="5" t="s">
        <v>14</v>
      </c>
    </row>
    <row r="11" spans="1:7" x14ac:dyDescent="0.3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16">
        <f t="shared" si="0"/>
        <v>94.666666666666671</v>
      </c>
      <c r="G11" s="5" t="s">
        <v>13</v>
      </c>
    </row>
    <row r="12" spans="1:7" x14ac:dyDescent="0.3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16">
        <f t="shared" si="0"/>
        <v>84</v>
      </c>
      <c r="G12" s="5" t="s">
        <v>13</v>
      </c>
    </row>
    <row r="13" spans="1:7" x14ac:dyDescent="0.3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16">
        <f t="shared" si="0"/>
        <v>60.666666666666664</v>
      </c>
      <c r="G13" s="5" t="s">
        <v>14</v>
      </c>
    </row>
    <row r="14" spans="1:7" x14ac:dyDescent="0.3">
      <c r="A14" s="5">
        <v>11110240</v>
      </c>
      <c r="B14" s="5" t="s">
        <v>11</v>
      </c>
      <c r="C14" s="20" t="s">
        <v>116</v>
      </c>
      <c r="D14" s="20"/>
      <c r="E14" s="20"/>
      <c r="F14" s="17"/>
      <c r="G14" s="5" t="s">
        <v>14</v>
      </c>
    </row>
  </sheetData>
  <mergeCells count="6">
    <mergeCell ref="G3:G4"/>
    <mergeCell ref="C14:E14"/>
    <mergeCell ref="F3:F4"/>
    <mergeCell ref="C3:E3"/>
    <mergeCell ref="B3:B4"/>
    <mergeCell ref="A3:A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4"/>
  <sheetViews>
    <sheetView workbookViewId="0">
      <selection activeCell="H26" sqref="H26"/>
    </sheetView>
  </sheetViews>
  <sheetFormatPr defaultRowHeight="16.5" x14ac:dyDescent="0.3"/>
  <cols>
    <col min="1" max="1" width="13.625" customWidth="1"/>
    <col min="2" max="2" width="12.375" bestFit="1" customWidth="1"/>
    <col min="3" max="3" width="10.75" bestFit="1" customWidth="1"/>
    <col min="4" max="4" width="9.125" bestFit="1" customWidth="1"/>
    <col min="6" max="6" width="12.625" bestFit="1" customWidth="1"/>
  </cols>
  <sheetData>
    <row r="1" spans="1:6" ht="20.25" x14ac:dyDescent="0.3">
      <c r="A1" s="24" t="s">
        <v>24</v>
      </c>
      <c r="B1" s="24"/>
      <c r="C1" s="24"/>
      <c r="D1" s="24"/>
      <c r="E1" s="24"/>
      <c r="F1" s="24"/>
    </row>
    <row r="3" spans="1:6" x14ac:dyDescent="0.3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3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3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3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3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3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3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3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3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3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3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3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3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3">
      <c r="A17" s="5" t="s">
        <v>26</v>
      </c>
      <c r="B17" s="5" t="s">
        <v>21</v>
      </c>
      <c r="C17" s="5" t="s">
        <v>21</v>
      </c>
      <c r="D17" s="2"/>
      <c r="E17" s="2"/>
      <c r="F17" s="2"/>
    </row>
    <row r="18" spans="1:6" x14ac:dyDescent="0.3">
      <c r="A18" s="5" t="s">
        <v>239</v>
      </c>
      <c r="B18" s="5" t="s">
        <v>240</v>
      </c>
      <c r="C18" s="5" t="s">
        <v>241</v>
      </c>
      <c r="D18" s="2"/>
      <c r="E18" s="2"/>
      <c r="F18" s="2"/>
    </row>
    <row r="21" spans="1:6" x14ac:dyDescent="0.3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3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3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3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workbookViewId="0">
      <selection activeCell="L34" sqref="L34"/>
    </sheetView>
  </sheetViews>
  <sheetFormatPr defaultRowHeight="16.5" x14ac:dyDescent="0.3"/>
  <cols>
    <col min="1" max="1" width="10.75" bestFit="1" customWidth="1"/>
    <col min="3" max="3" width="10.375" bestFit="1" customWidth="1"/>
    <col min="6" max="6" width="8.625" customWidth="1"/>
  </cols>
  <sheetData>
    <row r="1" spans="1:12" x14ac:dyDescent="0.3">
      <c r="A1" s="10" t="s">
        <v>117</v>
      </c>
      <c r="B1" s="9" t="s">
        <v>121</v>
      </c>
      <c r="G1" s="10" t="s">
        <v>134</v>
      </c>
      <c r="H1" s="9" t="s">
        <v>135</v>
      </c>
    </row>
    <row r="2" spans="1:12" x14ac:dyDescent="0.3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3" t="s">
        <v>140</v>
      </c>
      <c r="H2" s="13" t="s">
        <v>136</v>
      </c>
      <c r="I2" s="13" t="s">
        <v>137</v>
      </c>
      <c r="J2" s="13" t="s">
        <v>138</v>
      </c>
      <c r="K2" s="13" t="s">
        <v>139</v>
      </c>
      <c r="L2" s="14" t="s">
        <v>150</v>
      </c>
    </row>
    <row r="3" spans="1:12" x14ac:dyDescent="0.3">
      <c r="A3" s="5" t="s">
        <v>125</v>
      </c>
      <c r="B3" s="5" t="s">
        <v>124</v>
      </c>
      <c r="C3" s="6">
        <v>2534</v>
      </c>
      <c r="D3" s="6">
        <v>2463</v>
      </c>
      <c r="E3" s="6">
        <v>2954</v>
      </c>
      <c r="G3" s="13" t="s">
        <v>143</v>
      </c>
      <c r="H3" s="13">
        <v>15</v>
      </c>
      <c r="I3" s="13">
        <v>11</v>
      </c>
      <c r="J3" s="13">
        <v>12</v>
      </c>
      <c r="K3" s="13">
        <v>56</v>
      </c>
      <c r="L3" s="13" t="str">
        <f>IFERROR(CHOOSE(_xlfn.RANK.EQ(K3,$K$3:$K$11),"우승","준우승","","","","","","",""),"")</f>
        <v/>
      </c>
    </row>
    <row r="4" spans="1:12" x14ac:dyDescent="0.3">
      <c r="A4" s="5" t="s">
        <v>126</v>
      </c>
      <c r="B4" s="5" t="s">
        <v>133</v>
      </c>
      <c r="C4" s="6">
        <v>5381</v>
      </c>
      <c r="D4" s="6">
        <v>5071</v>
      </c>
      <c r="E4" s="6">
        <v>4866</v>
      </c>
      <c r="G4" s="13" t="s">
        <v>146</v>
      </c>
      <c r="H4" s="13">
        <v>14</v>
      </c>
      <c r="I4" s="13">
        <v>8</v>
      </c>
      <c r="J4" s="13">
        <v>16</v>
      </c>
      <c r="K4" s="13">
        <v>50</v>
      </c>
      <c r="L4" s="13" t="str">
        <f t="shared" ref="L4:L11" si="0">IFERROR(CHOOSE(_xlfn.RANK.EQ(K4,$K$3:$K$11),"우승","준우승","","","","","","",""),"")</f>
        <v/>
      </c>
    </row>
    <row r="5" spans="1:12" x14ac:dyDescent="0.3">
      <c r="A5" s="5" t="s">
        <v>127</v>
      </c>
      <c r="B5" s="5" t="s">
        <v>124</v>
      </c>
      <c r="C5" s="6">
        <v>1967</v>
      </c>
      <c r="D5" s="6">
        <v>3549</v>
      </c>
      <c r="E5" s="6">
        <v>2672</v>
      </c>
      <c r="G5" s="13" t="s">
        <v>149</v>
      </c>
      <c r="H5" s="13">
        <v>9</v>
      </c>
      <c r="I5" s="13">
        <v>10</v>
      </c>
      <c r="J5" s="13">
        <v>19</v>
      </c>
      <c r="K5" s="13">
        <v>37</v>
      </c>
      <c r="L5" s="13" t="str">
        <f t="shared" si="0"/>
        <v/>
      </c>
    </row>
    <row r="6" spans="1:12" x14ac:dyDescent="0.3">
      <c r="A6" s="5" t="s">
        <v>128</v>
      </c>
      <c r="B6" s="5" t="s">
        <v>133</v>
      </c>
      <c r="C6" s="6">
        <v>2648</v>
      </c>
      <c r="D6" s="6">
        <v>2786</v>
      </c>
      <c r="E6" s="6">
        <v>3078</v>
      </c>
      <c r="G6" s="13" t="s">
        <v>141</v>
      </c>
      <c r="H6" s="13">
        <v>22</v>
      </c>
      <c r="I6" s="13">
        <v>13</v>
      </c>
      <c r="J6" s="13">
        <v>3</v>
      </c>
      <c r="K6" s="13">
        <v>79</v>
      </c>
      <c r="L6" s="13" t="str">
        <f t="shared" si="0"/>
        <v>우승</v>
      </c>
    </row>
    <row r="7" spans="1:12" x14ac:dyDescent="0.3">
      <c r="A7" s="5" t="s">
        <v>129</v>
      </c>
      <c r="B7" s="5" t="s">
        <v>124</v>
      </c>
      <c r="C7" s="6">
        <v>4259</v>
      </c>
      <c r="D7" s="6">
        <v>4862</v>
      </c>
      <c r="E7" s="6">
        <v>5037</v>
      </c>
      <c r="G7" s="13" t="s">
        <v>147</v>
      </c>
      <c r="H7" s="13">
        <v>16</v>
      </c>
      <c r="I7" s="13">
        <v>7</v>
      </c>
      <c r="J7" s="13">
        <v>15</v>
      </c>
      <c r="K7" s="13">
        <v>55</v>
      </c>
      <c r="L7" s="13" t="str">
        <f t="shared" si="0"/>
        <v/>
      </c>
    </row>
    <row r="8" spans="1:12" x14ac:dyDescent="0.3">
      <c r="A8" s="5" t="s">
        <v>130</v>
      </c>
      <c r="B8" s="5" t="s">
        <v>133</v>
      </c>
      <c r="C8" s="6">
        <v>3809</v>
      </c>
      <c r="D8" s="6">
        <v>3793</v>
      </c>
      <c r="E8" s="6">
        <v>3945</v>
      </c>
      <c r="G8" s="13" t="s">
        <v>148</v>
      </c>
      <c r="H8" s="13">
        <v>12</v>
      </c>
      <c r="I8" s="13">
        <v>12</v>
      </c>
      <c r="J8" s="13">
        <v>14</v>
      </c>
      <c r="K8" s="13">
        <v>48</v>
      </c>
      <c r="L8" s="13" t="str">
        <f t="shared" si="0"/>
        <v/>
      </c>
    </row>
    <row r="9" spans="1:12" x14ac:dyDescent="0.3">
      <c r="A9" s="5" t="s">
        <v>131</v>
      </c>
      <c r="B9" s="5" t="s">
        <v>133</v>
      </c>
      <c r="C9" s="6">
        <v>1661</v>
      </c>
      <c r="D9" s="6">
        <v>2158</v>
      </c>
      <c r="E9" s="6">
        <v>1998</v>
      </c>
      <c r="G9" s="13" t="s">
        <v>144</v>
      </c>
      <c r="H9" s="13">
        <v>16</v>
      </c>
      <c r="I9" s="13">
        <v>8</v>
      </c>
      <c r="J9" s="13">
        <v>14</v>
      </c>
      <c r="K9" s="13">
        <v>56</v>
      </c>
      <c r="L9" s="13" t="str">
        <f t="shared" si="0"/>
        <v/>
      </c>
    </row>
    <row r="10" spans="1:12" x14ac:dyDescent="0.3">
      <c r="A10" s="5" t="s">
        <v>132</v>
      </c>
      <c r="B10" s="5" t="s">
        <v>124</v>
      </c>
      <c r="C10" s="6">
        <v>3940</v>
      </c>
      <c r="D10" s="6">
        <v>3704</v>
      </c>
      <c r="E10" s="6">
        <v>3513</v>
      </c>
      <c r="G10" s="13" t="s">
        <v>142</v>
      </c>
      <c r="H10" s="13">
        <v>22</v>
      </c>
      <c r="I10" s="13">
        <v>10</v>
      </c>
      <c r="J10" s="13">
        <v>6</v>
      </c>
      <c r="K10" s="13">
        <v>76</v>
      </c>
      <c r="L10" s="13" t="str">
        <f t="shared" si="0"/>
        <v>준우승</v>
      </c>
    </row>
    <row r="11" spans="1:12" x14ac:dyDescent="0.3">
      <c r="A11" s="25" t="s">
        <v>211</v>
      </c>
      <c r="B11" s="26"/>
      <c r="C11" s="26"/>
      <c r="D11" s="27"/>
      <c r="E11" s="12">
        <f>ABS(AVERAGEIF(B3:B10,"영업1팀",C3:C10)-AVERAGEIF(B3:B10,"영업1팀",D3:D10))</f>
        <v>469.5</v>
      </c>
      <c r="G11" s="13" t="s">
        <v>145</v>
      </c>
      <c r="H11" s="13">
        <v>13</v>
      </c>
      <c r="I11" s="13">
        <v>16</v>
      </c>
      <c r="J11" s="13">
        <v>9</v>
      </c>
      <c r="K11" s="13">
        <v>55</v>
      </c>
      <c r="L11" s="13" t="str">
        <f t="shared" si="0"/>
        <v/>
      </c>
    </row>
    <row r="13" spans="1:12" x14ac:dyDescent="0.3">
      <c r="A13" s="10" t="s">
        <v>216</v>
      </c>
      <c r="B13" s="9" t="s">
        <v>151</v>
      </c>
      <c r="E13" s="28" t="s">
        <v>208</v>
      </c>
      <c r="F13" s="28"/>
      <c r="H13" s="10" t="s">
        <v>180</v>
      </c>
      <c r="I13" s="9" t="s">
        <v>183</v>
      </c>
    </row>
    <row r="14" spans="1:12" x14ac:dyDescent="0.3">
      <c r="A14" s="5" t="s">
        <v>152</v>
      </c>
      <c r="B14" s="5" t="s">
        <v>153</v>
      </c>
      <c r="C14" s="11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3">
      <c r="A15" s="5" t="s">
        <v>161</v>
      </c>
      <c r="B15" s="5" t="s">
        <v>172</v>
      </c>
      <c r="C15" s="5" t="str">
        <f>UPPER(VLOOKUP(LEFT(B15,1),$E$15:$F$18,2,FALSE))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3">
      <c r="A16" s="5" t="s">
        <v>162</v>
      </c>
      <c r="B16" s="5" t="s">
        <v>176</v>
      </c>
      <c r="C16" s="5" t="str">
        <f t="shared" ref="C16:C23" si="1">UPPER(VLOOKUP(LEFT(B16,1),$E$15:$F$18,2,FALSE))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3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3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3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3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3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3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3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3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3">
      <c r="A25" s="10" t="s">
        <v>198</v>
      </c>
      <c r="B25" s="9" t="s">
        <v>200</v>
      </c>
      <c r="H25" s="25" t="s">
        <v>212</v>
      </c>
      <c r="I25" s="26"/>
      <c r="J25" s="26"/>
      <c r="K25" s="27"/>
      <c r="L25" s="5" t="str">
        <f>COUNTIF(I15:I24,_xlfn.MODE.SNGL(I15:I24))&amp;"개"</f>
        <v>4개</v>
      </c>
    </row>
    <row r="26" spans="1:12" x14ac:dyDescent="0.3">
      <c r="A26" s="5" t="s">
        <v>199</v>
      </c>
      <c r="B26" s="5" t="s">
        <v>201</v>
      </c>
      <c r="C26" s="5" t="s">
        <v>202</v>
      </c>
      <c r="D26" s="5" t="s">
        <v>203</v>
      </c>
      <c r="E26" s="11" t="s">
        <v>207</v>
      </c>
    </row>
    <row r="27" spans="1:12" x14ac:dyDescent="0.3">
      <c r="A27" s="7">
        <v>45387</v>
      </c>
      <c r="B27" s="5">
        <v>12</v>
      </c>
      <c r="C27" s="5">
        <v>17</v>
      </c>
      <c r="D27" s="5">
        <v>0</v>
      </c>
      <c r="E27" s="5" t="str">
        <f>IF(AND(WEEKDAY(A27,1)="일요일",D27=0),"적합","")</f>
        <v/>
      </c>
    </row>
    <row r="28" spans="1:12" x14ac:dyDescent="0.3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IF(AND(WEEKDAY(A28,1)="일요일",D28=0),"적합","")</f>
        <v/>
      </c>
    </row>
    <row r="29" spans="1:12" x14ac:dyDescent="0.3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/>
      </c>
    </row>
    <row r="30" spans="1:12" x14ac:dyDescent="0.3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 x14ac:dyDescent="0.3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/>
      </c>
    </row>
    <row r="32" spans="1:12" x14ac:dyDescent="0.3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/>
      </c>
    </row>
    <row r="33" spans="1:5" x14ac:dyDescent="0.3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 x14ac:dyDescent="0.3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/>
      </c>
    </row>
    <row r="35" spans="1:5" x14ac:dyDescent="0.3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/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topLeftCell="A4" workbookViewId="0">
      <selection activeCell="H26" sqref="H26"/>
    </sheetView>
  </sheetViews>
  <sheetFormatPr defaultRowHeight="16.5" x14ac:dyDescent="0.3"/>
  <cols>
    <col min="1" max="1" width="24.875" bestFit="1" customWidth="1"/>
    <col min="2" max="2" width="14.875" bestFit="1" customWidth="1"/>
    <col min="3" max="5" width="11.25" bestFit="1" customWidth="1"/>
    <col min="6" max="6" width="9.625" bestFit="1" customWidth="1"/>
    <col min="7" max="7" width="11.25" bestFit="1" customWidth="1"/>
    <col min="8" max="8" width="9.625" bestFit="1" customWidth="1"/>
    <col min="9" max="9" width="20.125" bestFit="1" customWidth="1"/>
  </cols>
  <sheetData>
    <row r="1" spans="1:7" ht="20.25" x14ac:dyDescent="0.3">
      <c r="A1" s="24" t="s">
        <v>69</v>
      </c>
      <c r="B1" s="24"/>
      <c r="C1" s="24"/>
      <c r="D1" s="24"/>
      <c r="E1" s="24"/>
      <c r="F1" s="24"/>
      <c r="G1" s="24"/>
    </row>
    <row r="3" spans="1:7" x14ac:dyDescent="0.3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3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3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3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3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3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3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3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3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3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3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3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3">
      <c r="C18" s="18" t="s">
        <v>254</v>
      </c>
    </row>
    <row r="19" spans="1:6" x14ac:dyDescent="0.3">
      <c r="A19" s="18" t="s">
        <v>255</v>
      </c>
      <c r="B19" s="18" t="s">
        <v>256</v>
      </c>
      <c r="C19" t="s">
        <v>247</v>
      </c>
      <c r="D19" t="s">
        <v>248</v>
      </c>
      <c r="E19" t="s">
        <v>249</v>
      </c>
      <c r="F19" t="s">
        <v>242</v>
      </c>
    </row>
    <row r="20" spans="1:6" x14ac:dyDescent="0.3">
      <c r="A20" t="s">
        <v>243</v>
      </c>
    </row>
    <row r="21" spans="1:6" x14ac:dyDescent="0.3">
      <c r="B21" t="s">
        <v>250</v>
      </c>
      <c r="C21" t="s">
        <v>257</v>
      </c>
      <c r="D21">
        <v>4</v>
      </c>
      <c r="E21">
        <v>3</v>
      </c>
      <c r="F21">
        <v>7</v>
      </c>
    </row>
    <row r="22" spans="1:6" x14ac:dyDescent="0.3">
      <c r="B22" t="s">
        <v>253</v>
      </c>
      <c r="C22" t="s">
        <v>257</v>
      </c>
      <c r="D22">
        <v>66400</v>
      </c>
      <c r="E22">
        <v>96000</v>
      </c>
      <c r="F22">
        <v>162400</v>
      </c>
    </row>
    <row r="23" spans="1:6" x14ac:dyDescent="0.3">
      <c r="A23" t="s">
        <v>244</v>
      </c>
    </row>
    <row r="24" spans="1:6" x14ac:dyDescent="0.3">
      <c r="B24" t="s">
        <v>250</v>
      </c>
      <c r="C24">
        <v>2</v>
      </c>
      <c r="D24">
        <v>4</v>
      </c>
      <c r="E24">
        <v>5</v>
      </c>
      <c r="F24">
        <v>11</v>
      </c>
    </row>
    <row r="25" spans="1:6" x14ac:dyDescent="0.3">
      <c r="B25" t="s">
        <v>253</v>
      </c>
      <c r="C25">
        <v>199800</v>
      </c>
      <c r="D25">
        <v>170000</v>
      </c>
      <c r="E25">
        <v>58000</v>
      </c>
      <c r="F25">
        <v>427800</v>
      </c>
    </row>
    <row r="26" spans="1:6" x14ac:dyDescent="0.3">
      <c r="A26" t="s">
        <v>245</v>
      </c>
    </row>
    <row r="27" spans="1:6" x14ac:dyDescent="0.3">
      <c r="B27" t="s">
        <v>250</v>
      </c>
      <c r="C27">
        <v>4</v>
      </c>
      <c r="D27">
        <v>3</v>
      </c>
      <c r="E27">
        <v>1</v>
      </c>
      <c r="F27">
        <v>8</v>
      </c>
    </row>
    <row r="28" spans="1:6" x14ac:dyDescent="0.3">
      <c r="B28" t="s">
        <v>253</v>
      </c>
      <c r="C28">
        <v>226800</v>
      </c>
      <c r="D28">
        <v>105300</v>
      </c>
      <c r="E28">
        <v>135000</v>
      </c>
      <c r="F28">
        <v>467100</v>
      </c>
    </row>
    <row r="29" spans="1:6" x14ac:dyDescent="0.3">
      <c r="A29" t="s">
        <v>246</v>
      </c>
    </row>
    <row r="30" spans="1:6" x14ac:dyDescent="0.3">
      <c r="B30" t="s">
        <v>250</v>
      </c>
      <c r="C30">
        <v>2</v>
      </c>
      <c r="D30">
        <v>4</v>
      </c>
      <c r="E30" t="s">
        <v>257</v>
      </c>
      <c r="F30">
        <v>6</v>
      </c>
    </row>
    <row r="31" spans="1:6" x14ac:dyDescent="0.3">
      <c r="B31" t="s">
        <v>253</v>
      </c>
      <c r="C31">
        <v>10600</v>
      </c>
      <c r="D31">
        <v>160400</v>
      </c>
      <c r="E31" t="s">
        <v>257</v>
      </c>
      <c r="F31">
        <v>171000</v>
      </c>
    </row>
    <row r="32" spans="1:6" x14ac:dyDescent="0.3">
      <c r="A32" t="s">
        <v>251</v>
      </c>
      <c r="C32">
        <v>8</v>
      </c>
      <c r="D32">
        <v>15</v>
      </c>
      <c r="E32">
        <v>9</v>
      </c>
      <c r="F32">
        <v>32</v>
      </c>
    </row>
    <row r="33" spans="1:6" x14ac:dyDescent="0.3">
      <c r="A33" t="s">
        <v>252</v>
      </c>
      <c r="C33">
        <v>437200</v>
      </c>
      <c r="D33">
        <v>502100</v>
      </c>
      <c r="E33">
        <v>289000</v>
      </c>
      <c r="F33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J23" sqref="J23"/>
    </sheetView>
  </sheetViews>
  <sheetFormatPr defaultRowHeight="16.5" x14ac:dyDescent="0.3"/>
  <cols>
    <col min="1" max="1" width="10.375" bestFit="1" customWidth="1"/>
  </cols>
  <sheetData>
    <row r="1" spans="1:9" x14ac:dyDescent="0.3">
      <c r="A1" s="9" t="s">
        <v>114</v>
      </c>
      <c r="F1" s="9" t="s">
        <v>113</v>
      </c>
    </row>
    <row r="2" spans="1:9" x14ac:dyDescent="0.3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3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3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3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3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3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3">
      <c r="A9" s="9" t="s">
        <v>115</v>
      </c>
    </row>
    <row r="10" spans="1:9" x14ac:dyDescent="0.3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3">
      <c r="A11" s="5" t="s">
        <v>258</v>
      </c>
      <c r="B11" s="5">
        <v>25</v>
      </c>
      <c r="C11" s="5">
        <v>21</v>
      </c>
      <c r="D11" s="5">
        <v>25.8</v>
      </c>
    </row>
    <row r="12" spans="1:9" x14ac:dyDescent="0.3">
      <c r="A12" s="5" t="s">
        <v>259</v>
      </c>
      <c r="B12" s="5">
        <v>18.399999999999999</v>
      </c>
      <c r="C12" s="5">
        <v>19.8</v>
      </c>
      <c r="D12" s="5">
        <v>20.399999999999999</v>
      </c>
    </row>
  </sheetData>
  <dataConsolidate function="average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activeCell="H12" sqref="H12"/>
    </sheetView>
  </sheetViews>
  <sheetFormatPr defaultRowHeight="16.5" x14ac:dyDescent="0.3"/>
  <cols>
    <col min="6" max="6" width="5.625" customWidth="1"/>
  </cols>
  <sheetData>
    <row r="1" spans="1:5" ht="20.25" x14ac:dyDescent="0.3">
      <c r="A1" s="24" t="s">
        <v>43</v>
      </c>
      <c r="B1" s="24"/>
      <c r="C1" s="24"/>
      <c r="D1" s="24"/>
      <c r="E1" s="24"/>
    </row>
    <row r="3" spans="1:5" x14ac:dyDescent="0.3">
      <c r="A3" s="19" t="s">
        <v>210</v>
      </c>
      <c r="B3" s="19" t="s">
        <v>44</v>
      </c>
      <c r="C3" s="19" t="s">
        <v>45</v>
      </c>
      <c r="D3" s="19" t="s">
        <v>46</v>
      </c>
      <c r="E3" s="19" t="s">
        <v>47</v>
      </c>
    </row>
    <row r="4" spans="1:5" x14ac:dyDescent="0.3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3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3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3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3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3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3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workbookViewId="0">
      <selection activeCell="K26" sqref="K26"/>
    </sheetView>
  </sheetViews>
  <sheetFormatPr defaultRowHeight="16.5" x14ac:dyDescent="0.3"/>
  <cols>
    <col min="1" max="1" width="10.375" bestFit="1" customWidth="1"/>
  </cols>
  <sheetData>
    <row r="1" spans="1:6" ht="20.25" x14ac:dyDescent="0.3">
      <c r="A1" s="24" t="s">
        <v>68</v>
      </c>
      <c r="B1" s="24"/>
      <c r="C1" s="24"/>
      <c r="D1" s="24"/>
      <c r="E1" s="24"/>
      <c r="F1" s="24"/>
    </row>
    <row r="2" spans="1:6" x14ac:dyDescent="0.3">
      <c r="F2" s="8" t="s">
        <v>60</v>
      </c>
    </row>
    <row r="3" spans="1:6" x14ac:dyDescent="0.3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3">
      <c r="A4" s="5" t="s">
        <v>62</v>
      </c>
      <c r="B4" s="5">
        <v>92</v>
      </c>
      <c r="C4" s="5">
        <v>237</v>
      </c>
      <c r="D4" s="5">
        <v>150</v>
      </c>
      <c r="E4" s="5">
        <v>125</v>
      </c>
      <c r="F4" s="5">
        <v>63</v>
      </c>
    </row>
    <row r="5" spans="1:6" x14ac:dyDescent="0.3">
      <c r="A5" s="5" t="s">
        <v>65</v>
      </c>
      <c r="B5" s="5">
        <v>81</v>
      </c>
      <c r="C5" s="5">
        <v>288</v>
      </c>
      <c r="D5" s="5">
        <v>175</v>
      </c>
      <c r="E5" s="5">
        <v>131</v>
      </c>
      <c r="F5" s="5">
        <v>50</v>
      </c>
    </row>
    <row r="6" spans="1:6" x14ac:dyDescent="0.3">
      <c r="A6" s="5" t="s">
        <v>66</v>
      </c>
      <c r="B6" s="5">
        <v>94</v>
      </c>
      <c r="C6" s="5">
        <v>249</v>
      </c>
      <c r="D6" s="5">
        <v>181</v>
      </c>
      <c r="E6" s="5">
        <v>100</v>
      </c>
      <c r="F6" s="5">
        <v>31</v>
      </c>
    </row>
    <row r="7" spans="1:6" x14ac:dyDescent="0.3">
      <c r="A7" s="5" t="s">
        <v>67</v>
      </c>
      <c r="B7" s="5">
        <v>126</v>
      </c>
      <c r="C7" s="5">
        <v>271</v>
      </c>
      <c r="D7" s="5">
        <v>156</v>
      </c>
      <c r="E7" s="5">
        <v>108</v>
      </c>
      <c r="F7" s="5">
        <v>63</v>
      </c>
    </row>
    <row r="8" spans="1:6" x14ac:dyDescent="0.3">
      <c r="A8" s="5" t="s">
        <v>64</v>
      </c>
      <c r="B8" s="5">
        <v>88</v>
      </c>
      <c r="C8" s="5">
        <v>295</v>
      </c>
      <c r="D8" s="5">
        <v>188</v>
      </c>
      <c r="E8" s="5">
        <v>81</v>
      </c>
      <c r="F8" s="5">
        <v>69</v>
      </c>
    </row>
    <row r="9" spans="1:6" x14ac:dyDescent="0.3">
      <c r="A9" s="5" t="s">
        <v>63</v>
      </c>
      <c r="B9" s="5">
        <v>94</v>
      </c>
      <c r="C9" s="5">
        <v>267</v>
      </c>
      <c r="D9" s="5">
        <v>156</v>
      </c>
      <c r="E9" s="5">
        <v>146</v>
      </c>
      <c r="F9" s="5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parkmy1813@gmail.com</cp:lastModifiedBy>
  <dcterms:created xsi:type="dcterms:W3CDTF">2024-04-04T05:45:49Z</dcterms:created>
  <dcterms:modified xsi:type="dcterms:W3CDTF">2025-10-21T02:40:09Z</dcterms:modified>
</cp:coreProperties>
</file>