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 codeName="{3D1A710C-6663-3D7B-7F91-EC182F24A4B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C1C1BA72-F253-4D11-8280-17807435AC5C}" xr6:coauthVersionLast="36" xr6:coauthVersionMax="36" xr10:uidLastSave="{00000000-0000-0000-0000-000000000000}"/>
  <bookViews>
    <workbookView xWindow="-34980" yWindow="3216" windowWidth="23328" windowHeight="18384" activeTab="4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L4" i="12" l="1"/>
  <c r="L5" i="12"/>
  <c r="L6" i="12"/>
  <c r="L7" i="12"/>
  <c r="L8" i="12"/>
  <c r="L9" i="12"/>
  <c r="L10" i="12"/>
  <c r="L11" i="12"/>
  <c r="L3" i="12"/>
  <c r="E11" i="12"/>
  <c r="E28" i="12" l="1"/>
  <c r="E29" i="12"/>
  <c r="E30" i="12"/>
  <c r="E31" i="12"/>
  <c r="E32" i="12"/>
  <c r="E33" i="12"/>
  <c r="E34" i="12"/>
  <c r="E35" i="12"/>
  <c r="E27" i="12"/>
  <c r="I32" i="12"/>
  <c r="H31" i="12"/>
  <c r="H30" i="12"/>
  <c r="L25" i="12"/>
  <c r="N16" i="12"/>
  <c r="C16" i="12"/>
  <c r="C17" i="12"/>
  <c r="C18" i="12"/>
  <c r="C19" i="12"/>
  <c r="C20" i="12"/>
  <c r="C21" i="12"/>
  <c r="C22" i="12"/>
  <c r="C23" i="12"/>
  <c r="C15" i="12"/>
  <c r="F5" i="3" l="1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<sst xmlns="http://schemas.openxmlformats.org/spreadsheetml/2006/main" count="329" uniqueCount="261">
  <si>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</si>
  <si>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</si>
  <si>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</si>
  <si>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</si>
  <si>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</si>
  <si>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</si>
  <si>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</si>
  <si>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</si>
  <si>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</si>
  <si>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</si>
  <si>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</si>
  <si>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</si>
  <si>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</si>
  <si>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</si>
  <si>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</si>
  <si>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</si>
  <si>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</si>
  <si>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</si>
  <si>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</si>
  <si>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</si>
  <si>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</si>
  <si>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</si>
  <si>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</si>
  <si>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</si>
  <si>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</si>
  <si>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</si>
  <si>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</si>
  <si>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</si>
  <si>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</si>
  <si>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</si>
  <si>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</si>
  <si>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</si>
  <si>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</si>
  <si>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</si>
  <si>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</si>
  <si>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</si>
  <si>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</si>
  <si>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</si>
  <si>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</si>
  <si>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</si>
  <si>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</si>
  <si>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</si>
  <si>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</si>
  <si>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</si>
  <si>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</si>
  <si>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</si>
  <si>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</si>
  <si>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</si>
  <si>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</si>
  <si>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</si>
  <si>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</si>
  <si>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</si>
  <si>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</si>
  <si>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</si>
  <si>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</si>
  <si>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</si>
  <si>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</si>
  <si>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</si>
  <si>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</si>
  <si>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</si>
  <si>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</si>
  <si>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</si>
  <si>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</si>
  <si>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</si>
  <si>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</si>
  <si>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</si>
  <si>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</si>
  <si>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</si>
  <si>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</si>
  <si>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</si>
  <si>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</si>
  <si>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</si>
  <si>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</si>
  <si>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</si>
  <si>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</si>
  <si>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</si>
  <si>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</si>
  <si>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</si>
  <si>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</si>
  <si>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</si>
  <si>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</si>
  <si>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</si>
  <si>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</si>
  <si>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</si>
  <si>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</si>
  <si>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</si>
  <si>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</si>
  <si>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</si>
  <si>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</si>
  <si>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</si>
  <si>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</si>
  <si>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</si>
  <si>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</si>
  <si>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</si>
  <si>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</si>
  <si>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</si>
  <si>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</si>
  <si>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</si>
  <si>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</si>
  <si>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</si>
  <si>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</si>
  <si>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</si>
  <si>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</si>
  <si>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</si>
  <si>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</si>
  <si>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</si>
  <si>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</si>
  <si>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</si>
  <si>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</si>
  <si>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</si>
  <si>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</si>
  <si>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</si>
  <si>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</si>
  <si>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</si>
  <si>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</si>
  <si>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</si>
  <si>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</si>
  <si>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</si>
  <si>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</si>
  <si>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</si>
  <si>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</si>
  <si>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</si>
  <si>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</si>
  <si>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</si>
  <si>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</si>
  <si>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</si>
  <si>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</si>
  <si>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</si>
  <si>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</si>
  <si>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</si>
  <si>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</si>
  <si>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</si>
  <si>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</si>
  <si>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</si>
  <si>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</si>
  <si>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</si>
  <si>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</si>
  <si>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</si>
  <si>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</si>
  <si>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</si>
  <si>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</si>
  <si>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</si>
  <si>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</si>
  <si>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</si>
  <si>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</si>
  <si>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</si>
  <si>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</si>
  <si>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</si>
  <si>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</si>
  <si>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</si>
  <si>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</si>
  <si>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</si>
  <si>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</si>
  <si>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</si>
  <si>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</si>
  <si>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</si>
  <si>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</si>
  <si>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</si>
  <si>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</si>
  <si>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</si>
  <si>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</si>
  <si>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</si>
  <si>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</si>
  <si>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</si>
  <si>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</si>
  <si>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</si>
  <si>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</si>
  <si>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</si>
  <si>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</si>
  <si>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</si>
  <si>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</si>
  <si>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</si>
  <si>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</si>
  <si>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</si>
  <si>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</si>
  <si>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</si>
  <si>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</si>
  <si>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</si>
  <si>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</si>
  <si>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</si>
  <si>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</si>
  <si>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</si>
  <si>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</si>
  <si>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</si>
  <si>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</si>
  <si>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</si>
  <si>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</si>
  <si>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</si>
  <si>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</si>
  <si>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</si>
  <si>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</si>
  <si>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</si>
  <si>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</si>
  <si>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</si>
  <si>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</si>
  <si>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</si>
  <si>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</si>
  <si>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</si>
  <si>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</si>
  <si>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</si>
  <si>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</si>
  <si>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</si>
  <si>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</si>
  <si>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</si>
  <si>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</si>
  <si>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</si>
  <si>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</si>
  <si>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</si>
  <si>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</si>
  <si>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</si>
  <si>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</si>
  <si>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</si>
  <si>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</si>
  <si>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</si>
  <si>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</si>
  <si>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</si>
  <si>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</si>
  <si>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</si>
  <si>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</si>
  <si>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</si>
  <si>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</si>
  <si>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</si>
  <si>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</si>
  <si>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</si>
  <si>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</si>
  <si>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</si>
  <si>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</si>
  <si>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</si>
  <si>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</si>
  <si>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</si>
  <si>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</si>
  <si>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</si>
  <si>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</si>
  <si>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</si>
  <si>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</si>
  <si>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</si>
  <si>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</si>
  <si>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</si>
  <si>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</si>
  <si>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방송일</t>
    <phoneticPr fontId="1" type="noConversion"/>
  </si>
  <si>
    <t>판매량</t>
    <phoneticPr fontId="1" type="noConversion"/>
  </si>
  <si>
    <t>&gt;=1,000</t>
    <phoneticPr fontId="1" type="noConversion"/>
  </si>
  <si>
    <t>판매량</t>
    <phoneticPr fontId="1" type="noConversion"/>
  </si>
  <si>
    <t>&gt;2024-04-15</t>
    <phoneticPr fontId="1" type="noConversion"/>
  </si>
  <si>
    <t>&lt;=1,500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</si>
  <si>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</si>
  <si>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</si>
  <si>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</si>
  <si>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</si>
  <si>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</si>
  <si>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</si>
  <si>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</si>
  <si>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</si>
  <si>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</si>
  <si>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</si>
  <si>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</si>
  <si>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</si>
  <si>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</si>
  <si>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주문일자</t>
  </si>
  <si>
    <t>값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</si>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</sst>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1-4F90-BD7A-5E13EA8C830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E1-4F90-BD7A-5E13EA8C8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15240</xdr:rowOff>
        </xdr:from>
        <xdr:to>
          <xdr:col>6</xdr:col>
          <xdr:colOff>662940</xdr:colOff>
          <xdr:row>3</xdr:row>
          <xdr:rowOff>198120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7620</xdr:colOff>
      <xdr:row>4</xdr:row>
      <xdr:rowOff>15240</xdr:rowOff>
    </xdr:from>
    <xdr:to>
      <xdr:col>6</xdr:col>
      <xdr:colOff>655320</xdr:colOff>
      <xdr:row>5</xdr:row>
      <xdr:rowOff>198120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787140" y="944880"/>
          <a:ext cx="647700" cy="4038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024.866484722224" createdVersion="6" refreshedVersion="6" minRefreshableVersion="3" recordCount="11" xr:uid="{551811D8-D0A6-43EF-87C5-749C7BE8D62D}">
  <cacheSource type="worksheet">
    <worksheetSource ref="A3:G14" sheet="분석작업-1"/>
  </cacheSource>
  <cacheFields count="7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76ACCB-3CB0-4205-9BED-2818B1BA9C5C}" name="피벗 테이블1" cacheId="2" dataOnRows="1" applyNumberFormats="0" applyBorderFormats="0" applyFontFormats="0" applyPatternFormats="0" applyAlignmentFormats="0" applyWidthHeightFormats="1" dataCaption="값" missingCaption="*" updatedVersion="6" minRefreshableVersion="3" useAutoFormatting="1" itemPrintTitles="1" createdVersion="6" indent="0" compact="0" outline="1" outlineData="1" compactData="0" multipleFieldFilters="0">
  <location ref="A18:F33" firstHeaderRow="1" firstDataRow="2" firstDataCol="2"/>
  <pivotFields count="7">
    <pivotField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showAll="0"/>
  </pivotFields>
  <rowFields count="2">
    <field x="1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8" sqref="F8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5" sqref="F5:F13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7" t="s">
        <v>19</v>
      </c>
      <c r="B1" s="17"/>
      <c r="C1" s="17"/>
      <c r="D1" s="17"/>
      <c r="E1" s="17"/>
      <c r="F1" s="17"/>
      <c r="G1" s="17"/>
    </row>
    <row r="3" spans="1:7" x14ac:dyDescent="0.4">
      <c r="A3" s="32" t="s">
        <v>1</v>
      </c>
      <c r="B3" s="32" t="s">
        <v>2</v>
      </c>
      <c r="C3" s="32" t="s">
        <v>20</v>
      </c>
      <c r="D3" s="32"/>
      <c r="E3" s="32"/>
      <c r="F3" s="32" t="s">
        <v>238</v>
      </c>
      <c r="G3" s="32" t="s">
        <v>15</v>
      </c>
    </row>
    <row r="4" spans="1:7" x14ac:dyDescent="0.4">
      <c r="A4" s="32"/>
      <c r="B4" s="32"/>
      <c r="C4" s="18" t="s">
        <v>16</v>
      </c>
      <c r="D4" s="18" t="s">
        <v>17</v>
      </c>
      <c r="E4" s="18" t="s">
        <v>18</v>
      </c>
      <c r="F4" s="32"/>
      <c r="G4" s="32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33" t="s">
        <v>116</v>
      </c>
      <c r="D14" s="33"/>
      <c r="E14" s="33"/>
      <c r="F14" s="20"/>
      <c r="G14" s="5" t="s">
        <v>14</v>
      </c>
    </row>
  </sheetData>
  <mergeCells count="6">
    <mergeCell ref="G3:G4"/>
    <mergeCell ref="C14:E14"/>
    <mergeCell ref="A3:A4"/>
    <mergeCell ref="B3:B4"/>
    <mergeCell ref="C3:E3"/>
    <mergeCell ref="F3:F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33"/>
  <sheetViews>
    <sheetView topLeftCell="A12" workbookViewId="0">
      <selection activeCell="B27" sqref="B27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89843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34" t="s">
        <v>24</v>
      </c>
      <c r="B1" s="34"/>
      <c r="C1" s="34"/>
      <c r="D1" s="34"/>
      <c r="E1" s="34"/>
      <c r="F1" s="34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239</v>
      </c>
      <c r="B17" s="2" t="s">
        <v>240</v>
      </c>
      <c r="C17" s="2" t="s">
        <v>242</v>
      </c>
      <c r="D17" s="2"/>
      <c r="E17" s="2"/>
      <c r="F17" s="2"/>
    </row>
    <row r="18" spans="1:6" x14ac:dyDescent="0.4">
      <c r="A18" s="2" t="s">
        <v>243</v>
      </c>
      <c r="B18" s="2" t="s">
        <v>241</v>
      </c>
      <c r="C18" s="2" t="s">
        <v>244</v>
      </c>
      <c r="D18" s="2"/>
      <c r="E18" s="2"/>
      <c r="F18" s="2"/>
    </row>
    <row r="19" spans="1:6" x14ac:dyDescent="0.4">
      <c r="B19" s="21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19" t="s">
        <v>31</v>
      </c>
      <c r="B22" s="19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19" t="s">
        <v>27</v>
      </c>
      <c r="B23" s="19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22" t="s">
        <v>27</v>
      </c>
      <c r="B24" s="22" t="s">
        <v>41</v>
      </c>
      <c r="C24" s="7">
        <v>45412</v>
      </c>
      <c r="D24" s="6">
        <v>76000</v>
      </c>
      <c r="E24" s="6">
        <v>1425</v>
      </c>
      <c r="F24" s="6">
        <v>108300000</v>
      </c>
    </row>
    <row r="25" spans="1:6" x14ac:dyDescent="0.4">
      <c r="A25" s="25"/>
      <c r="B25" s="25"/>
      <c r="C25" s="26"/>
      <c r="D25" s="27"/>
      <c r="E25" s="27"/>
      <c r="F25" s="27"/>
    </row>
    <row r="26" spans="1:6" x14ac:dyDescent="0.4">
      <c r="A26" s="25"/>
      <c r="B26" s="25"/>
      <c r="C26" s="26"/>
      <c r="D26" s="27"/>
      <c r="E26" s="27"/>
      <c r="F26" s="27"/>
    </row>
    <row r="27" spans="1:6" x14ac:dyDescent="0.4">
      <c r="A27" s="25"/>
      <c r="B27" s="25"/>
      <c r="C27" s="26"/>
      <c r="D27" s="27"/>
      <c r="E27" s="27"/>
      <c r="F27" s="27"/>
    </row>
    <row r="28" spans="1:6" x14ac:dyDescent="0.4">
      <c r="A28" s="25"/>
      <c r="B28" s="25"/>
      <c r="C28" s="26"/>
      <c r="D28" s="27"/>
      <c r="E28" s="27"/>
      <c r="F28" s="27"/>
    </row>
    <row r="29" spans="1:6" x14ac:dyDescent="0.4">
      <c r="A29" s="25"/>
      <c r="B29" s="25"/>
      <c r="C29" s="26"/>
      <c r="D29" s="27"/>
      <c r="E29" s="27"/>
      <c r="F29" s="27"/>
    </row>
    <row r="30" spans="1:6" x14ac:dyDescent="0.4">
      <c r="A30" s="25"/>
      <c r="B30" s="25"/>
      <c r="C30" s="26"/>
      <c r="D30" s="27"/>
      <c r="E30" s="27"/>
      <c r="F30" s="27"/>
    </row>
    <row r="31" spans="1:6" x14ac:dyDescent="0.4">
      <c r="A31" s="25"/>
      <c r="B31" s="25"/>
      <c r="C31" s="26"/>
      <c r="D31" s="27"/>
      <c r="E31" s="27"/>
      <c r="F31" s="27"/>
    </row>
    <row r="32" spans="1:6" x14ac:dyDescent="0.4">
      <c r="A32" s="25"/>
      <c r="B32" s="25"/>
      <c r="C32" s="26"/>
      <c r="D32" s="27"/>
      <c r="E32" s="27"/>
      <c r="F32" s="27"/>
    </row>
    <row r="33" spans="1:6" x14ac:dyDescent="0.4">
      <c r="A33" s="25"/>
      <c r="B33" s="25"/>
      <c r="C33" s="26"/>
      <c r="D33" s="27"/>
      <c r="E33" s="27"/>
      <c r="F33" s="27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N35"/>
  <sheetViews>
    <sheetView workbookViewId="0">
      <selection activeCell="L3" sqref="L3:L11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4" x14ac:dyDescent="0.4">
      <c r="A1" s="11" t="s">
        <v>117</v>
      </c>
      <c r="B1" s="10" t="s">
        <v>121</v>
      </c>
      <c r="G1" s="11" t="s">
        <v>134</v>
      </c>
      <c r="H1" s="10" t="s">
        <v>135</v>
      </c>
    </row>
    <row r="2" spans="1:14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5" t="s">
        <v>140</v>
      </c>
      <c r="H2" s="15" t="s">
        <v>136</v>
      </c>
      <c r="I2" s="15" t="s">
        <v>137</v>
      </c>
      <c r="J2" s="15" t="s">
        <v>138</v>
      </c>
      <c r="K2" s="15" t="s">
        <v>139</v>
      </c>
      <c r="L2" s="16" t="s">
        <v>150</v>
      </c>
    </row>
    <row r="3" spans="1:14" x14ac:dyDescent="0.4">
      <c r="A3" s="9" t="s">
        <v>125</v>
      </c>
      <c r="B3" s="9" t="s">
        <v>124</v>
      </c>
      <c r="C3" s="6">
        <v>2534</v>
      </c>
      <c r="D3" s="6">
        <v>2463</v>
      </c>
      <c r="E3" s="6">
        <v>2954</v>
      </c>
      <c r="G3" s="15" t="s">
        <v>143</v>
      </c>
      <c r="H3" s="15">
        <v>15</v>
      </c>
      <c r="I3" s="15">
        <v>11</v>
      </c>
      <c r="J3" s="15">
        <v>12</v>
      </c>
      <c r="K3" s="15">
        <v>56</v>
      </c>
      <c r="L3" s="15" t="str">
        <f>IFERROR(CHOOSE(_xlfn.RANK.EQ(K3,$K$3:$K$11),"우승","준우승"),"")</f>
        <v/>
      </c>
    </row>
    <row r="4" spans="1:14" x14ac:dyDescent="0.4">
      <c r="A4" s="9" t="s">
        <v>126</v>
      </c>
      <c r="B4" s="9" t="s">
        <v>133</v>
      </c>
      <c r="C4" s="6">
        <v>5381</v>
      </c>
      <c r="D4" s="6">
        <v>5071</v>
      </c>
      <c r="E4" s="6">
        <v>4866</v>
      </c>
      <c r="G4" s="15" t="s">
        <v>146</v>
      </c>
      <c r="H4" s="15">
        <v>14</v>
      </c>
      <c r="I4" s="15">
        <v>8</v>
      </c>
      <c r="J4" s="15">
        <v>16</v>
      </c>
      <c r="K4" s="15">
        <v>50</v>
      </c>
      <c r="L4" s="15" t="str">
        <f t="shared" ref="L4:L11" si="0">IFERROR(CHOOSE(_xlfn.RANK.EQ(K4,$K$3:$K$11),"우승","준우승"),"")</f>
        <v/>
      </c>
    </row>
    <row r="5" spans="1:14" x14ac:dyDescent="0.4">
      <c r="A5" s="9" t="s">
        <v>127</v>
      </c>
      <c r="B5" s="9" t="s">
        <v>124</v>
      </c>
      <c r="C5" s="6">
        <v>1967</v>
      </c>
      <c r="D5" s="6">
        <v>3549</v>
      </c>
      <c r="E5" s="6">
        <v>2672</v>
      </c>
      <c r="G5" s="15" t="s">
        <v>149</v>
      </c>
      <c r="H5" s="15">
        <v>9</v>
      </c>
      <c r="I5" s="15">
        <v>10</v>
      </c>
      <c r="J5" s="15">
        <v>19</v>
      </c>
      <c r="K5" s="15">
        <v>37</v>
      </c>
      <c r="L5" s="15" t="str">
        <f t="shared" si="0"/>
        <v/>
      </c>
    </row>
    <row r="6" spans="1:14" x14ac:dyDescent="0.4">
      <c r="A6" s="9" t="s">
        <v>128</v>
      </c>
      <c r="B6" s="9" t="s">
        <v>133</v>
      </c>
      <c r="C6" s="6">
        <v>2648</v>
      </c>
      <c r="D6" s="6">
        <v>2786</v>
      </c>
      <c r="E6" s="6">
        <v>3078</v>
      </c>
      <c r="G6" s="15" t="s">
        <v>141</v>
      </c>
      <c r="H6" s="15">
        <v>22</v>
      </c>
      <c r="I6" s="15">
        <v>13</v>
      </c>
      <c r="J6" s="15">
        <v>3</v>
      </c>
      <c r="K6" s="15">
        <v>79</v>
      </c>
      <c r="L6" s="15" t="str">
        <f t="shared" si="0"/>
        <v>우승</v>
      </c>
    </row>
    <row r="7" spans="1:14" x14ac:dyDescent="0.4">
      <c r="A7" s="9" t="s">
        <v>129</v>
      </c>
      <c r="B7" s="9" t="s">
        <v>124</v>
      </c>
      <c r="C7" s="6">
        <v>4259</v>
      </c>
      <c r="D7" s="6">
        <v>4862</v>
      </c>
      <c r="E7" s="6">
        <v>5037</v>
      </c>
      <c r="G7" s="15" t="s">
        <v>147</v>
      </c>
      <c r="H7" s="15">
        <v>16</v>
      </c>
      <c r="I7" s="15">
        <v>7</v>
      </c>
      <c r="J7" s="15">
        <v>15</v>
      </c>
      <c r="K7" s="15">
        <v>55</v>
      </c>
      <c r="L7" s="15" t="str">
        <f t="shared" si="0"/>
        <v/>
      </c>
    </row>
    <row r="8" spans="1:14" x14ac:dyDescent="0.4">
      <c r="A8" s="9" t="s">
        <v>130</v>
      </c>
      <c r="B8" s="9" t="s">
        <v>133</v>
      </c>
      <c r="C8" s="6">
        <v>3809</v>
      </c>
      <c r="D8" s="6">
        <v>3793</v>
      </c>
      <c r="E8" s="6">
        <v>3945</v>
      </c>
      <c r="G8" s="15" t="s">
        <v>148</v>
      </c>
      <c r="H8" s="15">
        <v>12</v>
      </c>
      <c r="I8" s="15">
        <v>12</v>
      </c>
      <c r="J8" s="15">
        <v>14</v>
      </c>
      <c r="K8" s="15">
        <v>48</v>
      </c>
      <c r="L8" s="15" t="str">
        <f t="shared" si="0"/>
        <v/>
      </c>
    </row>
    <row r="9" spans="1:14" x14ac:dyDescent="0.4">
      <c r="A9" s="9" t="s">
        <v>131</v>
      </c>
      <c r="B9" s="9" t="s">
        <v>133</v>
      </c>
      <c r="C9" s="6">
        <v>1661</v>
      </c>
      <c r="D9" s="6">
        <v>2158</v>
      </c>
      <c r="E9" s="6">
        <v>1998</v>
      </c>
      <c r="G9" s="15" t="s">
        <v>144</v>
      </c>
      <c r="H9" s="15">
        <v>16</v>
      </c>
      <c r="I9" s="15">
        <v>8</v>
      </c>
      <c r="J9" s="15">
        <v>14</v>
      </c>
      <c r="K9" s="15">
        <v>56</v>
      </c>
      <c r="L9" s="15" t="str">
        <f t="shared" si="0"/>
        <v/>
      </c>
    </row>
    <row r="10" spans="1:14" x14ac:dyDescent="0.4">
      <c r="A10" s="9" t="s">
        <v>132</v>
      </c>
      <c r="B10" s="9" t="s">
        <v>124</v>
      </c>
      <c r="C10" s="6">
        <v>3940</v>
      </c>
      <c r="D10" s="6">
        <v>3704</v>
      </c>
      <c r="E10" s="6">
        <v>3513</v>
      </c>
      <c r="G10" s="15" t="s">
        <v>142</v>
      </c>
      <c r="H10" s="15">
        <v>22</v>
      </c>
      <c r="I10" s="15">
        <v>10</v>
      </c>
      <c r="J10" s="15">
        <v>6</v>
      </c>
      <c r="K10" s="15">
        <v>76</v>
      </c>
      <c r="L10" s="15" t="str">
        <f t="shared" si="0"/>
        <v>준우승</v>
      </c>
    </row>
    <row r="11" spans="1:14" x14ac:dyDescent="0.4">
      <c r="A11" s="35" t="s">
        <v>211</v>
      </c>
      <c r="B11" s="36"/>
      <c r="C11" s="36"/>
      <c r="D11" s="37"/>
      <c r="E11" s="14">
        <f>ABS(AVERAGEIF(B3:B10,B3,C3:C10)-AVERAGEIF(B3:B10,B3,D3:D10))</f>
        <v>469.5</v>
      </c>
      <c r="G11" s="15" t="s">
        <v>145</v>
      </c>
      <c r="H11" s="15">
        <v>13</v>
      </c>
      <c r="I11" s="15">
        <v>16</v>
      </c>
      <c r="J11" s="15">
        <v>9</v>
      </c>
      <c r="K11" s="15">
        <v>55</v>
      </c>
      <c r="L11" s="15" t="str">
        <f t="shared" si="0"/>
        <v/>
      </c>
    </row>
    <row r="13" spans="1:14" x14ac:dyDescent="0.4">
      <c r="A13" s="11" t="s">
        <v>216</v>
      </c>
      <c r="B13" s="10" t="s">
        <v>151</v>
      </c>
      <c r="E13" s="38" t="s">
        <v>208</v>
      </c>
      <c r="F13" s="38"/>
      <c r="H13" s="11" t="s">
        <v>180</v>
      </c>
      <c r="I13" s="10" t="s">
        <v>183</v>
      </c>
    </row>
    <row r="14" spans="1:14" x14ac:dyDescent="0.4">
      <c r="A14" s="5" t="s">
        <v>152</v>
      </c>
      <c r="B14" s="5" t="s">
        <v>153</v>
      </c>
      <c r="C14" s="13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4" x14ac:dyDescent="0.4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4" x14ac:dyDescent="0.4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  <c r="N16">
        <f>_xlfn.MODE.SNGL(I15:I24)</f>
        <v>33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1" t="s">
        <v>198</v>
      </c>
      <c r="B25" s="10" t="s">
        <v>200</v>
      </c>
      <c r="H25" s="35" t="s">
        <v>212</v>
      </c>
      <c r="I25" s="36"/>
      <c r="J25" s="36"/>
      <c r="K25" s="37"/>
      <c r="L25" s="5" t="str">
        <f>COUNTIF(I15:I24,_xlfn.MODE.SNGL(I15:I24))&amp;"개"</f>
        <v>4개</v>
      </c>
    </row>
    <row r="26" spans="1:12" x14ac:dyDescent="0.4">
      <c r="A26" s="12" t="s">
        <v>199</v>
      </c>
      <c r="B26" s="12" t="s">
        <v>201</v>
      </c>
      <c r="C26" s="5" t="s">
        <v>202</v>
      </c>
      <c r="D26" s="5" t="s">
        <v>203</v>
      </c>
      <c r="E26" s="13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IF(WEEKDAY(A27,1)=1,IF(AND(D27),"","적합"),"")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IF(WEEKDAY(A28,1)=1,IF(AND(D28),"","적합"),"")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  <c r="H30" t="str">
        <f>IF(WEEKDAY(A27,1),"1","")</f>
        <v>1</v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  <c r="H31" t="e">
        <f>and</f>
        <v>#NAME?</v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  <c r="I32" t="str">
        <f>IF(AND(D27),"적합","")</f>
        <v/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abSelected="1" topLeftCell="A13" workbookViewId="0">
      <selection activeCell="A20" sqref="A20"/>
    </sheetView>
  </sheetViews>
  <sheetFormatPr defaultRowHeight="17.399999999999999" x14ac:dyDescent="0.4"/>
  <cols>
    <col min="1" max="1" width="10.8984375" bestFit="1" customWidth="1"/>
    <col min="2" max="2" width="14.09765625" bestFit="1" customWidth="1"/>
    <col min="3" max="5" width="10.59765625" bestFit="1" customWidth="1"/>
    <col min="6" max="7" width="8.3984375" bestFit="1" customWidth="1"/>
    <col min="8" max="9" width="18.796875" bestFit="1" customWidth="1"/>
  </cols>
  <sheetData>
    <row r="1" spans="1:7" ht="21" x14ac:dyDescent="0.4">
      <c r="A1" s="34" t="s">
        <v>69</v>
      </c>
      <c r="B1" s="34"/>
      <c r="C1" s="34"/>
      <c r="D1" s="34"/>
      <c r="E1" s="34"/>
      <c r="F1" s="34"/>
      <c r="G1" s="34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8" t="s">
        <v>257</v>
      </c>
    </row>
    <row r="19" spans="1:6" x14ac:dyDescent="0.4">
      <c r="A19" s="28" t="s">
        <v>258</v>
      </c>
      <c r="B19" s="28" t="s">
        <v>259</v>
      </c>
      <c r="C19" t="s">
        <v>250</v>
      </c>
      <c r="D19" t="s">
        <v>251</v>
      </c>
      <c r="E19" t="s">
        <v>252</v>
      </c>
      <c r="F19" t="s">
        <v>245</v>
      </c>
    </row>
    <row r="20" spans="1:6" x14ac:dyDescent="0.4">
      <c r="A20" t="s">
        <v>246</v>
      </c>
      <c r="C20" s="29"/>
      <c r="D20" s="29"/>
      <c r="E20" s="29"/>
      <c r="F20" s="29"/>
    </row>
    <row r="21" spans="1:6" x14ac:dyDescent="0.4">
      <c r="B21" t="s">
        <v>253</v>
      </c>
      <c r="C21" s="29" t="s">
        <v>260</v>
      </c>
      <c r="D21" s="29">
        <v>4</v>
      </c>
      <c r="E21" s="29">
        <v>3</v>
      </c>
      <c r="F21" s="29">
        <v>7</v>
      </c>
    </row>
    <row r="22" spans="1:6" x14ac:dyDescent="0.4">
      <c r="B22" t="s">
        <v>256</v>
      </c>
      <c r="C22" s="29" t="s">
        <v>260</v>
      </c>
      <c r="D22" s="29">
        <v>66400</v>
      </c>
      <c r="E22" s="29">
        <v>96000</v>
      </c>
      <c r="F22" s="29">
        <v>162400</v>
      </c>
    </row>
    <row r="23" spans="1:6" x14ac:dyDescent="0.4">
      <c r="A23" t="s">
        <v>247</v>
      </c>
      <c r="C23" s="29"/>
      <c r="D23" s="29"/>
      <c r="E23" s="29"/>
      <c r="F23" s="29"/>
    </row>
    <row r="24" spans="1:6" x14ac:dyDescent="0.4">
      <c r="B24" t="s">
        <v>253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4">
      <c r="B25" t="s">
        <v>256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4">
      <c r="A26" t="s">
        <v>248</v>
      </c>
      <c r="C26" s="29"/>
      <c r="D26" s="29"/>
      <c r="E26" s="29"/>
      <c r="F26" s="29"/>
    </row>
    <row r="27" spans="1:6" x14ac:dyDescent="0.4">
      <c r="B27" t="s">
        <v>253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4">
      <c r="B28" t="s">
        <v>256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4">
      <c r="A29" t="s">
        <v>249</v>
      </c>
      <c r="C29" s="29"/>
      <c r="D29" s="29"/>
      <c r="E29" s="29"/>
      <c r="F29" s="29"/>
    </row>
    <row r="30" spans="1:6" x14ac:dyDescent="0.4">
      <c r="B30" t="s">
        <v>253</v>
      </c>
      <c r="C30" s="29">
        <v>2</v>
      </c>
      <c r="D30" s="29">
        <v>4</v>
      </c>
      <c r="E30" s="29" t="s">
        <v>260</v>
      </c>
      <c r="F30" s="29">
        <v>6</v>
      </c>
    </row>
    <row r="31" spans="1:6" x14ac:dyDescent="0.4">
      <c r="B31" t="s">
        <v>256</v>
      </c>
      <c r="C31" s="29">
        <v>10600</v>
      </c>
      <c r="D31" s="29">
        <v>160400</v>
      </c>
      <c r="E31" s="29" t="s">
        <v>260</v>
      </c>
      <c r="F31" s="29">
        <v>171000</v>
      </c>
    </row>
    <row r="32" spans="1:6" x14ac:dyDescent="0.4">
      <c r="A32" t="s">
        <v>254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4">
      <c r="A33" t="s">
        <v>255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C5" sqref="C5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10" t="s">
        <v>114</v>
      </c>
      <c r="F1" s="10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10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/>
      <c r="B11" s="5"/>
      <c r="C11" s="5"/>
      <c r="D11" s="5"/>
    </row>
    <row r="12" spans="1:9" x14ac:dyDescent="0.4">
      <c r="A12" s="5"/>
      <c r="B12" s="5"/>
      <c r="C12" s="5"/>
      <c r="D12" s="5"/>
    </row>
  </sheetData>
  <dataConsolidate function="average" topLabels="1"/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J10" sqref="J10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34" t="s">
        <v>43</v>
      </c>
      <c r="B1" s="34"/>
      <c r="C1" s="34"/>
      <c r="D1" s="34"/>
      <c r="E1" s="34"/>
    </row>
    <row r="3" spans="1:5" x14ac:dyDescent="0.4">
      <c r="A3" s="30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24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24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24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24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24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24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15240</xdr:rowOff>
                  </from>
                  <to>
                    <xdr:col>6</xdr:col>
                    <xdr:colOff>662940</xdr:colOff>
                    <xdr:row>3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7" workbookViewId="0">
      <selection activeCell="I6" sqref="I6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34" t="s">
        <v>68</v>
      </c>
      <c r="B1" s="34"/>
      <c r="C1" s="34"/>
      <c r="D1" s="34"/>
      <c r="E1" s="34"/>
      <c r="F1" s="34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9">
        <v>92</v>
      </c>
      <c r="C4" s="9">
        <v>237</v>
      </c>
      <c r="D4" s="9">
        <v>150</v>
      </c>
      <c r="E4" s="9">
        <v>125</v>
      </c>
      <c r="F4" s="9">
        <v>63</v>
      </c>
    </row>
    <row r="5" spans="1:6" x14ac:dyDescent="0.4">
      <c r="A5" s="5" t="s">
        <v>65</v>
      </c>
      <c r="B5" s="9">
        <v>81</v>
      </c>
      <c r="C5" s="9">
        <v>288</v>
      </c>
      <c r="D5" s="9">
        <v>175</v>
      </c>
      <c r="E5" s="9">
        <v>131</v>
      </c>
      <c r="F5" s="9">
        <v>50</v>
      </c>
    </row>
    <row r="6" spans="1:6" x14ac:dyDescent="0.4">
      <c r="A6" s="5" t="s">
        <v>66</v>
      </c>
      <c r="B6" s="9">
        <v>94</v>
      </c>
      <c r="C6" s="9">
        <v>249</v>
      </c>
      <c r="D6" s="9">
        <v>181</v>
      </c>
      <c r="E6" s="9">
        <v>100</v>
      </c>
      <c r="F6" s="9">
        <v>31</v>
      </c>
    </row>
    <row r="7" spans="1:6" x14ac:dyDescent="0.4">
      <c r="A7" s="5" t="s">
        <v>67</v>
      </c>
      <c r="B7" s="9">
        <v>126</v>
      </c>
      <c r="C7" s="9">
        <v>271</v>
      </c>
      <c r="D7" s="9">
        <v>156</v>
      </c>
      <c r="E7" s="9">
        <v>108</v>
      </c>
      <c r="F7" s="9">
        <v>63</v>
      </c>
    </row>
    <row r="8" spans="1:6" x14ac:dyDescent="0.4">
      <c r="A8" s="5" t="s">
        <v>64</v>
      </c>
      <c r="B8" s="9">
        <v>88</v>
      </c>
      <c r="C8" s="9">
        <v>295</v>
      </c>
      <c r="D8" s="9">
        <v>188</v>
      </c>
      <c r="E8" s="9">
        <v>81</v>
      </c>
      <c r="F8" s="9">
        <v>69</v>
      </c>
    </row>
    <row r="9" spans="1:6" x14ac:dyDescent="0.4">
      <c r="A9" s="5" t="s">
        <v>63</v>
      </c>
      <c r="B9" s="9">
        <v>94</v>
      </c>
      <c r="C9" s="9">
        <v>267</v>
      </c>
      <c r="D9" s="9">
        <v>156</v>
      </c>
      <c r="E9" s="9">
        <v>146</v>
      </c>
      <c r="F9" s="9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Administrator</cp:lastModifiedBy>
  <dcterms:created xsi:type="dcterms:W3CDTF">2024-04-04T05:45:49Z</dcterms:created>
  <dcterms:modified xsi:type="dcterms:W3CDTF">2026-01-02T12:20:09Z</dcterms:modified>
</cp:coreProperties>
</file>