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컴활 2급 시나공\2026컴활2급실기_총정리\모의\"/>
    </mc:Choice>
  </mc:AlternateContent>
  <xr:revisionPtr revIDLastSave="0" documentId="13_ncr:1_{B943200C-37F4-4F9B-B016-B8D81F0E3B81}" xr6:coauthVersionLast="47" xr6:coauthVersionMax="47" xr10:uidLastSave="{00000000-0000-0000-0000-000000000000}"/>
  <bookViews>
    <workbookView xWindow="-120" yWindow="-120" windowWidth="29040" windowHeight="15720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9" l="1"/>
  <c r="D29" i="9"/>
  <c r="D30" i="9"/>
  <c r="D31" i="9"/>
  <c r="D32" i="9"/>
  <c r="D33" i="9"/>
  <c r="D34" i="9"/>
  <c r="D35" i="9"/>
  <c r="D36" i="9"/>
  <c r="D27" i="9"/>
  <c r="I26" i="9"/>
  <c r="J4" i="9"/>
  <c r="J5" i="9"/>
  <c r="J6" i="9"/>
  <c r="J7" i="9"/>
  <c r="J8" i="9"/>
  <c r="J9" i="9"/>
  <c r="J10" i="9"/>
  <c r="J11" i="9"/>
  <c r="J3" i="9"/>
  <c r="D11" i="9"/>
  <c r="F6" i="7"/>
  <c r="F7" i="7"/>
  <c r="F8" i="7"/>
  <c r="F9" i="7"/>
  <c r="F10" i="7"/>
  <c r="F11" i="7"/>
  <c r="F12" i="7"/>
  <c r="F5" i="7"/>
  <c r="D18" i="5"/>
  <c r="D11" i="5"/>
  <c r="D20" i="5" s="1"/>
  <c r="F19" i="5"/>
  <c r="E19" i="5"/>
  <c r="F12" i="5"/>
  <c r="F21" i="5" s="1"/>
  <c r="E12" i="5"/>
  <c r="E21" i="5" s="1"/>
  <c r="E5" i="8"/>
  <c r="E6" i="8"/>
  <c r="E7" i="8"/>
  <c r="E8" i="8"/>
  <c r="E4" i="8"/>
  <c r="E9" i="8" s="1"/>
  <c r="C9" i="8"/>
  <c r="D9" i="8"/>
  <c r="G5" i="5"/>
  <c r="G6" i="5"/>
  <c r="G13" i="5"/>
  <c r="G14" i="5"/>
  <c r="G15" i="5"/>
  <c r="G7" i="5"/>
  <c r="G8" i="5"/>
  <c r="G16" i="5"/>
  <c r="G9" i="5"/>
  <c r="G10" i="5"/>
  <c r="G17" i="5"/>
  <c r="G4" i="5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5" l="1"/>
  <c r="G12" i="5"/>
  <c r="G2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11" authorId="0" shapeId="0" xr:uid="{34DB5B35-49A5-4C20-B14D-5E18D5BA0523}">
      <text>
        <r>
          <rPr>
            <b/>
            <sz val="9"/>
            <color indexed="81"/>
            <rFont val="맑은 고딕"/>
            <family val="3"/>
            <charset val="129"/>
          </rPr>
          <t xml:space="preserve">달성률 1위
</t>
        </r>
      </text>
    </comment>
  </commentList>
</comments>
</file>

<file path=xl/sharedStrings.xml><?xml version="1.0" encoding="utf-8"?>
<sst xmlns="http://schemas.openxmlformats.org/spreadsheetml/2006/main" count="340" uniqueCount="243">
  <si>
    <t>상공문화센터 공연 예매현황</t>
  </si>
  <si>
    <t>구분</t>
  </si>
  <si>
    <t>[표1]</t>
  </si>
  <si>
    <t>[표2]</t>
  </si>
  <si>
    <t>사원명</t>
  </si>
  <si>
    <t>부서명</t>
  </si>
  <si>
    <t>이향기</t>
  </si>
  <si>
    <t>김동준</t>
  </si>
  <si>
    <t>임영우</t>
  </si>
  <si>
    <t>김영훈</t>
  </si>
  <si>
    <t>최시아</t>
  </si>
  <si>
    <t>고강민</t>
  </si>
  <si>
    <t>이시현</t>
  </si>
  <si>
    <t>유하은</t>
  </si>
  <si>
    <t>민지영</t>
  </si>
  <si>
    <t>[표3]</t>
  </si>
  <si>
    <t>[표4]</t>
  </si>
  <si>
    <t>이름</t>
  </si>
  <si>
    <t>학교명</t>
  </si>
  <si>
    <t>점수</t>
  </si>
  <si>
    <t>입상</t>
  </si>
  <si>
    <t>전반기</t>
  </si>
  <si>
    <t>후반기</t>
  </si>
  <si>
    <t>실적합계</t>
  </si>
  <si>
    <t>임이준</t>
  </si>
  <si>
    <t>성산중</t>
  </si>
  <si>
    <t>영업1부</t>
  </si>
  <si>
    <t>강다해</t>
  </si>
  <si>
    <t>강유라</t>
  </si>
  <si>
    <t>성서중</t>
  </si>
  <si>
    <t>영업2부</t>
  </si>
  <si>
    <t>권민설</t>
  </si>
  <si>
    <t>권재영</t>
  </si>
  <si>
    <t>상암중</t>
  </si>
  <si>
    <t>차유빈</t>
  </si>
  <si>
    <t>이시아</t>
  </si>
  <si>
    <t>창천중</t>
  </si>
  <si>
    <t>영업3부</t>
  </si>
  <si>
    <t>유세정</t>
  </si>
  <si>
    <t>정윤제</t>
  </si>
  <si>
    <t>신수중</t>
  </si>
  <si>
    <t>곽시준</t>
  </si>
  <si>
    <t>손화윤</t>
  </si>
  <si>
    <t>아현중</t>
  </si>
  <si>
    <t>김선진</t>
  </si>
  <si>
    <t>양재민</t>
  </si>
  <si>
    <t>중암중</t>
  </si>
  <si>
    <t>최성완</t>
  </si>
  <si>
    <t>배수연</t>
  </si>
  <si>
    <t>광성중</t>
  </si>
  <si>
    <t>임준희</t>
  </si>
  <si>
    <t>허민호</t>
  </si>
  <si>
    <t>동도중</t>
  </si>
  <si>
    <t>박진영</t>
  </si>
  <si>
    <t>[표5]</t>
  </si>
  <si>
    <t>&lt;조건&gt;</t>
  </si>
  <si>
    <t>성명</t>
  </si>
  <si>
    <t>1차</t>
  </si>
  <si>
    <t>2차</t>
  </si>
  <si>
    <t>등급</t>
  </si>
  <si>
    <t>허민준</t>
  </si>
  <si>
    <t>B</t>
  </si>
  <si>
    <t>노희원</t>
  </si>
  <si>
    <t>D</t>
  </si>
  <si>
    <t>조서신</t>
  </si>
  <si>
    <t>A</t>
  </si>
  <si>
    <t>안동우</t>
  </si>
  <si>
    <t>허인하</t>
  </si>
  <si>
    <t>C</t>
  </si>
  <si>
    <t>&lt;등급기준표&gt;</t>
  </si>
  <si>
    <t>오윤주</t>
  </si>
  <si>
    <t>평균</t>
  </si>
  <si>
    <t>배은성</t>
  </si>
  <si>
    <t>김세완</t>
  </si>
  <si>
    <t>김경민</t>
  </si>
  <si>
    <t>홍정화</t>
  </si>
  <si>
    <t>수학경시대회 결과</t>
  </si>
  <si>
    <t>부서별 실적</t>
  </si>
  <si>
    <t>영어 평가표</t>
  </si>
  <si>
    <t>영업2부 평균 실적</t>
  </si>
  <si>
    <t>지점명</t>
  </si>
  <si>
    <t>담당자</t>
  </si>
  <si>
    <t>달성률</t>
  </si>
  <si>
    <t>목표금액</t>
  </si>
  <si>
    <t>판매금액</t>
  </si>
  <si>
    <t>은평점</t>
  </si>
  <si>
    <t>조광희</t>
  </si>
  <si>
    <t>서초점</t>
  </si>
  <si>
    <t>김종숙</t>
  </si>
  <si>
    <t>강남점</t>
  </si>
  <si>
    <t>윤정희</t>
  </si>
  <si>
    <t>송파점</t>
  </si>
  <si>
    <t>우종걸</t>
  </si>
  <si>
    <t>강동점</t>
  </si>
  <si>
    <t>강현준</t>
  </si>
  <si>
    <t>강서점</t>
  </si>
  <si>
    <t>김경아</t>
  </si>
  <si>
    <t>마포점</t>
  </si>
  <si>
    <t>지승대</t>
  </si>
  <si>
    <t>서대문점</t>
  </si>
  <si>
    <t>김영수</t>
  </si>
  <si>
    <t>중량점</t>
  </si>
  <si>
    <t>유기정</t>
  </si>
  <si>
    <t>금천점</t>
  </si>
  <si>
    <t>박해수</t>
  </si>
  <si>
    <t>영등포점</t>
  </si>
  <si>
    <t>신의수</t>
  </si>
  <si>
    <t>건강보조식품 판매 현황</t>
    <phoneticPr fontId="1" type="noConversion"/>
  </si>
  <si>
    <t>제품코드</t>
  </si>
  <si>
    <t>용량</t>
  </si>
  <si>
    <t>판매가</t>
  </si>
  <si>
    <t>입고량</t>
  </si>
  <si>
    <t>판매량</t>
  </si>
  <si>
    <t>판매총액</t>
  </si>
  <si>
    <t>MIN001</t>
  </si>
  <si>
    <t>종합영양제</t>
  </si>
  <si>
    <t>180정</t>
  </si>
  <si>
    <t>PBI001</t>
  </si>
  <si>
    <t>유산균</t>
  </si>
  <si>
    <t>90포</t>
  </si>
  <si>
    <t>HON001</t>
  </si>
  <si>
    <t>홍삼/인삼</t>
  </si>
  <si>
    <t>120포</t>
  </si>
  <si>
    <t>HON002</t>
  </si>
  <si>
    <t>60포</t>
  </si>
  <si>
    <t>PBI002</t>
  </si>
  <si>
    <t>MIN002</t>
  </si>
  <si>
    <t>150정</t>
  </si>
  <si>
    <t>PBI003</t>
  </si>
  <si>
    <t>HON003</t>
  </si>
  <si>
    <t>PBI004</t>
  </si>
  <si>
    <t>MIN003</t>
  </si>
  <si>
    <t>120정</t>
  </si>
  <si>
    <t>MIN004</t>
  </si>
  <si>
    <t>90정</t>
  </si>
  <si>
    <t>HON004</t>
  </si>
  <si>
    <t>MIN005</t>
  </si>
  <si>
    <t>HON005</t>
  </si>
  <si>
    <t>수산물코너 판매현황</t>
    <phoneticPr fontId="1" type="noConversion"/>
  </si>
  <si>
    <t>상품명</t>
  </si>
  <si>
    <t>원산지</t>
  </si>
  <si>
    <t>판매단위</t>
  </si>
  <si>
    <t>재고량</t>
  </si>
  <si>
    <t>고등어</t>
  </si>
  <si>
    <t>국내산</t>
  </si>
  <si>
    <t>2마리</t>
  </si>
  <si>
    <t>삼치</t>
  </si>
  <si>
    <t>1마리</t>
  </si>
  <si>
    <t>임연수어</t>
  </si>
  <si>
    <t>동태</t>
  </si>
  <si>
    <t>수입산</t>
  </si>
  <si>
    <t>꽁치</t>
  </si>
  <si>
    <t>3마리</t>
  </si>
  <si>
    <t>새우</t>
  </si>
  <si>
    <t>1kg</t>
  </si>
  <si>
    <t>오징어</t>
  </si>
  <si>
    <t>낙지</t>
  </si>
  <si>
    <t>문어</t>
  </si>
  <si>
    <t>쭈꾸미</t>
  </si>
  <si>
    <t>바지락</t>
  </si>
  <si>
    <t>가리비</t>
  </si>
  <si>
    <t>1월 판매량</t>
  </si>
  <si>
    <t>2월 판매량</t>
  </si>
  <si>
    <t>3월 판매량</t>
  </si>
  <si>
    <t>지점</t>
  </si>
  <si>
    <t>냉장고</t>
  </si>
  <si>
    <t>세탁기</t>
  </si>
  <si>
    <t>TV</t>
  </si>
  <si>
    <t>중구점</t>
  </si>
  <si>
    <t>동구점</t>
  </si>
  <si>
    <t>미추홀점</t>
  </si>
  <si>
    <t>연수점</t>
  </si>
  <si>
    <t>남동점</t>
  </si>
  <si>
    <t>부평점</t>
  </si>
  <si>
    <t>계양점</t>
  </si>
  <si>
    <t>서구점</t>
  </si>
  <si>
    <t>1/4분기 판매량</t>
  </si>
  <si>
    <t>상공카드 포인트 지급 현황</t>
    <phoneticPr fontId="1" type="noConversion"/>
  </si>
  <si>
    <t>회원코드</t>
  </si>
  <si>
    <t>회원명</t>
  </si>
  <si>
    <t>포인트지급</t>
  </si>
  <si>
    <t>포인트_x000D_
합계</t>
  </si>
  <si>
    <t>1월</t>
  </si>
  <si>
    <t>2월</t>
  </si>
  <si>
    <t>3월</t>
  </si>
  <si>
    <t>SC001</t>
  </si>
  <si>
    <t>신재석</t>
  </si>
  <si>
    <t>SC002</t>
  </si>
  <si>
    <t>이광현</t>
  </si>
  <si>
    <t>SC003</t>
  </si>
  <si>
    <t>권지향</t>
  </si>
  <si>
    <t>SC004</t>
  </si>
  <si>
    <t>강희찬</t>
  </si>
  <si>
    <t>SC005</t>
  </si>
  <si>
    <t>조정현</t>
  </si>
  <si>
    <t>SC006</t>
  </si>
  <si>
    <t>김종미</t>
  </si>
  <si>
    <t>SC007</t>
  </si>
  <si>
    <t>이은혜</t>
  </si>
  <si>
    <t>SC008</t>
  </si>
  <si>
    <t>김정렬</t>
  </si>
  <si>
    <t>상공학원 수강생 현황</t>
    <phoneticPr fontId="1" type="noConversion"/>
  </si>
  <si>
    <t>강사명</t>
  </si>
  <si>
    <t>과목</t>
  </si>
  <si>
    <t>합계</t>
  </si>
  <si>
    <t>고민관</t>
  </si>
  <si>
    <t>영어</t>
  </si>
  <si>
    <t>서승혜</t>
  </si>
  <si>
    <t>수학</t>
  </si>
  <si>
    <t>손수찬</t>
  </si>
  <si>
    <t>국어</t>
  </si>
  <si>
    <t>오승환</t>
  </si>
  <si>
    <t>과학</t>
  </si>
  <si>
    <t>이하원</t>
  </si>
  <si>
    <t>국사</t>
  </si>
  <si>
    <t>신입사원 채용 결과</t>
    <phoneticPr fontId="1" type="noConversion"/>
  </si>
  <si>
    <t>응시코드</t>
    <phoneticPr fontId="1" type="noConversion"/>
  </si>
  <si>
    <t>필기</t>
    <phoneticPr fontId="1" type="noConversion"/>
  </si>
  <si>
    <t>실기</t>
    <phoneticPr fontId="1" type="noConversion"/>
  </si>
  <si>
    <t>면접</t>
    <phoneticPr fontId="1" type="noConversion"/>
  </si>
  <si>
    <t>SG-1001</t>
    <phoneticPr fontId="1" type="noConversion"/>
  </si>
  <si>
    <t>SG-1002</t>
  </si>
  <si>
    <t>SG-1003</t>
  </si>
  <si>
    <t>SG-1004</t>
  </si>
  <si>
    <t>SG-1005</t>
  </si>
  <si>
    <t>SG-1006</t>
  </si>
  <si>
    <t>SG-1007</t>
  </si>
  <si>
    <t>SG-1008</t>
  </si>
  <si>
    <t>신입사원 합격률</t>
    <phoneticPr fontId="1" type="noConversion"/>
  </si>
  <si>
    <t>인사평가표</t>
    <phoneticPr fontId="1" type="noConversion"/>
  </si>
  <si>
    <t>업적</t>
    <phoneticPr fontId="1" type="noConversion"/>
  </si>
  <si>
    <t>능력</t>
    <phoneticPr fontId="1" type="noConversion"/>
  </si>
  <si>
    <t>태도</t>
    <phoneticPr fontId="1" type="noConversion"/>
  </si>
  <si>
    <t>평가</t>
    <phoneticPr fontId="1" type="noConversion"/>
  </si>
  <si>
    <t>2025년 지점별 판매실적표</t>
    <phoneticPr fontId="1" type="noConversion"/>
  </si>
  <si>
    <t>국내산 요약</t>
  </si>
  <si>
    <t>수입산 요약</t>
  </si>
  <si>
    <t>총합계</t>
  </si>
  <si>
    <t>국내산 평균</t>
  </si>
  <si>
    <t>수입산 평균</t>
  </si>
  <si>
    <t>전체 평균</t>
  </si>
  <si>
    <t>부서명</t>
    <phoneticPr fontId="1" type="noConversion"/>
  </si>
  <si>
    <t>영업2부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</si>
</sst>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&quot;원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20"/>
      <color theme="1"/>
      <name val="돋움체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9"/>
      <color indexed="8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9" xfId="0" applyBorder="1">
      <alignment vertical="center"/>
    </xf>
    <xf numFmtId="9" fontId="0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9" fontId="0" fillId="0" borderId="14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7" fontId="0" fillId="0" borderId="16" xfId="0" applyNumberFormat="1" applyBorder="1">
      <alignment vertical="center"/>
    </xf>
    <xf numFmtId="9" fontId="0" fillId="0" borderId="17" xfId="0" applyNumberFormat="1" applyBorder="1">
      <alignment vertical="center"/>
    </xf>
    <xf numFmtId="0" fontId="8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상공학원 수강생 집계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전반기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고민관</c:v>
                </c:pt>
                <c:pt idx="1">
                  <c:v>서승혜</c:v>
                </c:pt>
                <c:pt idx="2">
                  <c:v>손수찬</c:v>
                </c:pt>
                <c:pt idx="3">
                  <c:v>오승환</c:v>
                </c:pt>
                <c:pt idx="4">
                  <c:v>이하원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625</c:v>
                </c:pt>
                <c:pt idx="1">
                  <c:v>341</c:v>
                </c:pt>
                <c:pt idx="2">
                  <c:v>864</c:v>
                </c:pt>
                <c:pt idx="3">
                  <c:v>438</c:v>
                </c:pt>
                <c:pt idx="4">
                  <c:v>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CF3-9D20-53D539059F6B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후반기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고민관</c:v>
                </c:pt>
                <c:pt idx="1">
                  <c:v>서승혜</c:v>
                </c:pt>
                <c:pt idx="2">
                  <c:v>손수찬</c:v>
                </c:pt>
                <c:pt idx="3">
                  <c:v>오승환</c:v>
                </c:pt>
                <c:pt idx="4">
                  <c:v>이하원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596</c:v>
                </c:pt>
                <c:pt idx="1">
                  <c:v>408</c:v>
                </c:pt>
                <c:pt idx="2">
                  <c:v>843</c:v>
                </c:pt>
                <c:pt idx="3">
                  <c:v>472</c:v>
                </c:pt>
                <c:pt idx="4">
                  <c:v>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8-4CF3-9D20-53D539059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352603263"/>
        <c:axId val="1352602783"/>
      </c:barChart>
      <c:catAx>
        <c:axId val="1352603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2602783"/>
        <c:crosses val="autoZero"/>
        <c:auto val="1"/>
        <c:lblAlgn val="ctr"/>
        <c:lblOffset val="100"/>
        <c:noMultiLvlLbl val="0"/>
      </c:catAx>
      <c:valAx>
        <c:axId val="135260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52603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409575</xdr:colOff>
          <xdr:row>2</xdr:row>
          <xdr:rowOff>9525</xdr:rowOff>
        </xdr:from>
        <xdr:to>
          <xdr:col>8</xdr:col>
          <xdr:colOff>676275</xdr:colOff>
          <xdr:row>3</xdr:row>
          <xdr:rowOff>200025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서식" textlink="">
      <xdr:nvSpPr>
        <xdr:cNvPr id="2" name="직사각형 1">
          <a:extLst>
            <a:ext uri="{FF2B5EF4-FFF2-40B4-BE49-F238E27FC236}">
              <a16:creationId xmlns:a16="http://schemas.microsoft.com/office/drawing/2014/main" id="{9703D926-375B-3177-9FEB-073B3356B5DA}"/>
            </a:ext>
          </a:extLst>
        </xdr:cNvPr>
        <xdr:cNvSpPr/>
      </xdr:nvSpPr>
      <xdr:spPr>
        <a:xfrm>
          <a:off x="4543425" y="1095375"/>
          <a:ext cx="1371600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</xdr:row>
      <xdr:rowOff>0</xdr:rowOff>
    </xdr:from>
    <xdr:to>
      <xdr:col>7</xdr:col>
      <xdr:colOff>28575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815B21F-A31D-81EB-B094-4F79D8CF1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/>
  </sheetViews>
  <sheetFormatPr defaultRowHeight="16.5" x14ac:dyDescent="0.3"/>
  <cols>
    <col min="3" max="3" width="9.5" bestFit="1" customWidth="1"/>
    <col min="4" max="4" width="12.37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tabSelected="1" workbookViewId="0">
      <selection activeCell="I18" sqref="I18"/>
    </sheetView>
  </sheetViews>
  <sheetFormatPr defaultRowHeight="16.5" x14ac:dyDescent="0.3"/>
  <sheetData>
    <row r="1" spans="1:7" ht="27.75" x14ac:dyDescent="0.3">
      <c r="A1" s="23" t="s">
        <v>234</v>
      </c>
      <c r="B1" s="23"/>
      <c r="C1" s="23"/>
      <c r="D1" s="23"/>
      <c r="E1" s="23"/>
      <c r="F1" s="23"/>
      <c r="G1" s="23"/>
    </row>
    <row r="2" spans="1:7" ht="17.25" thickBot="1" x14ac:dyDescent="0.35"/>
    <row r="3" spans="1:7" x14ac:dyDescent="0.3">
      <c r="A3" s="28" t="s">
        <v>80</v>
      </c>
      <c r="B3" s="26" t="s">
        <v>81</v>
      </c>
      <c r="C3" s="26" t="s">
        <v>21</v>
      </c>
      <c r="D3" s="26"/>
      <c r="E3" s="26" t="s">
        <v>22</v>
      </c>
      <c r="F3" s="26"/>
      <c r="G3" s="24" t="s">
        <v>82</v>
      </c>
    </row>
    <row r="4" spans="1:7" x14ac:dyDescent="0.3">
      <c r="A4" s="29"/>
      <c r="B4" s="27"/>
      <c r="C4" s="11" t="s">
        <v>83</v>
      </c>
      <c r="D4" s="11" t="s">
        <v>84</v>
      </c>
      <c r="E4" s="11" t="s">
        <v>83</v>
      </c>
      <c r="F4" s="11" t="s">
        <v>84</v>
      </c>
      <c r="G4" s="25"/>
    </row>
    <row r="5" spans="1:7" x14ac:dyDescent="0.3">
      <c r="A5" s="13" t="s">
        <v>85</v>
      </c>
      <c r="B5" s="5" t="s">
        <v>86</v>
      </c>
      <c r="C5" s="12">
        <v>35000</v>
      </c>
      <c r="D5" s="12">
        <v>38211</v>
      </c>
      <c r="E5" s="12">
        <v>40000</v>
      </c>
      <c r="F5" s="12">
        <v>41251</v>
      </c>
      <c r="G5" s="14">
        <v>1.059493333</v>
      </c>
    </row>
    <row r="6" spans="1:7" x14ac:dyDescent="0.3">
      <c r="A6" s="13" t="s">
        <v>87</v>
      </c>
      <c r="B6" s="5" t="s">
        <v>88</v>
      </c>
      <c r="C6" s="12">
        <v>40000</v>
      </c>
      <c r="D6" s="12">
        <v>36857</v>
      </c>
      <c r="E6" s="12">
        <v>38000</v>
      </c>
      <c r="F6" s="12">
        <v>39547</v>
      </c>
      <c r="G6" s="14">
        <v>0.97953846200000005</v>
      </c>
    </row>
    <row r="7" spans="1:7" x14ac:dyDescent="0.3">
      <c r="A7" s="13" t="s">
        <v>89</v>
      </c>
      <c r="B7" s="5" t="s">
        <v>90</v>
      </c>
      <c r="C7" s="12">
        <v>37000</v>
      </c>
      <c r="D7" s="12">
        <v>35993</v>
      </c>
      <c r="E7" s="12">
        <v>37000</v>
      </c>
      <c r="F7" s="12">
        <v>35478</v>
      </c>
      <c r="G7" s="14">
        <v>0.96582432399999996</v>
      </c>
    </row>
    <row r="8" spans="1:7" x14ac:dyDescent="0.3">
      <c r="A8" s="13" t="s">
        <v>91</v>
      </c>
      <c r="B8" s="5" t="s">
        <v>92</v>
      </c>
      <c r="C8" s="12">
        <v>36000</v>
      </c>
      <c r="D8" s="12">
        <v>39241</v>
      </c>
      <c r="E8" s="12">
        <v>42000</v>
      </c>
      <c r="F8" s="12">
        <v>40952</v>
      </c>
      <c r="G8" s="14">
        <v>1.028115385</v>
      </c>
    </row>
    <row r="9" spans="1:7" x14ac:dyDescent="0.3">
      <c r="A9" s="13" t="s">
        <v>93</v>
      </c>
      <c r="B9" s="5" t="s">
        <v>94</v>
      </c>
      <c r="C9" s="12">
        <v>38000</v>
      </c>
      <c r="D9" s="12">
        <v>37782</v>
      </c>
      <c r="E9" s="12">
        <v>39000</v>
      </c>
      <c r="F9" s="12">
        <v>38624</v>
      </c>
      <c r="G9" s="14">
        <v>0.99228571399999999</v>
      </c>
    </row>
    <row r="10" spans="1:7" x14ac:dyDescent="0.3">
      <c r="A10" s="13" t="s">
        <v>95</v>
      </c>
      <c r="B10" s="5" t="s">
        <v>96</v>
      </c>
      <c r="C10" s="12">
        <v>42000</v>
      </c>
      <c r="D10" s="12">
        <v>40935</v>
      </c>
      <c r="E10" s="12">
        <v>42000</v>
      </c>
      <c r="F10" s="12">
        <v>43558</v>
      </c>
      <c r="G10" s="14">
        <v>1.0058690480000001</v>
      </c>
    </row>
    <row r="11" spans="1:7" x14ac:dyDescent="0.3">
      <c r="A11" s="13" t="s">
        <v>97</v>
      </c>
      <c r="B11" s="5" t="s">
        <v>98</v>
      </c>
      <c r="C11" s="12">
        <v>36000</v>
      </c>
      <c r="D11" s="12">
        <v>40042</v>
      </c>
      <c r="E11" s="12">
        <v>40000</v>
      </c>
      <c r="F11" s="12">
        <v>44685</v>
      </c>
      <c r="G11" s="14">
        <v>1.1148289469999999</v>
      </c>
    </row>
    <row r="12" spans="1:7" x14ac:dyDescent="0.3">
      <c r="A12" s="13" t="s">
        <v>99</v>
      </c>
      <c r="B12" s="5" t="s">
        <v>100</v>
      </c>
      <c r="C12" s="12">
        <v>33000</v>
      </c>
      <c r="D12" s="12">
        <v>36259</v>
      </c>
      <c r="E12" s="12">
        <v>38000</v>
      </c>
      <c r="F12" s="12">
        <v>36547</v>
      </c>
      <c r="G12" s="14">
        <v>1.02543662</v>
      </c>
    </row>
    <row r="13" spans="1:7" x14ac:dyDescent="0.3">
      <c r="A13" s="13" t="s">
        <v>101</v>
      </c>
      <c r="B13" s="5" t="s">
        <v>102</v>
      </c>
      <c r="C13" s="12">
        <v>40000</v>
      </c>
      <c r="D13" s="12">
        <v>43520</v>
      </c>
      <c r="E13" s="12">
        <v>45000</v>
      </c>
      <c r="F13" s="12">
        <v>47325</v>
      </c>
      <c r="G13" s="14">
        <v>1.0687647060000001</v>
      </c>
    </row>
    <row r="14" spans="1:7" x14ac:dyDescent="0.3">
      <c r="A14" s="13" t="s">
        <v>103</v>
      </c>
      <c r="B14" s="5" t="s">
        <v>104</v>
      </c>
      <c r="C14" s="12">
        <v>39000</v>
      </c>
      <c r="D14" s="12">
        <v>38521</v>
      </c>
      <c r="E14" s="12">
        <v>40000</v>
      </c>
      <c r="F14" s="12">
        <v>38226</v>
      </c>
      <c r="G14" s="14">
        <v>0.971481013</v>
      </c>
    </row>
    <row r="15" spans="1:7" ht="17.25" thickBot="1" x14ac:dyDescent="0.35">
      <c r="A15" s="15" t="s">
        <v>105</v>
      </c>
      <c r="B15" s="16" t="s">
        <v>106</v>
      </c>
      <c r="C15" s="17">
        <v>35000</v>
      </c>
      <c r="D15" s="17">
        <v>37558</v>
      </c>
      <c r="E15" s="17">
        <v>39000</v>
      </c>
      <c r="F15" s="17">
        <v>40532</v>
      </c>
      <c r="G15" s="18">
        <v>1.0552702700000001</v>
      </c>
    </row>
  </sheetData>
  <mergeCells count="6">
    <mergeCell ref="A1:G1"/>
    <mergeCell ref="G3:G4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8"/>
  <sheetViews>
    <sheetView workbookViewId="0">
      <selection activeCell="L25" sqref="L25"/>
    </sheetView>
  </sheetViews>
  <sheetFormatPr defaultRowHeight="16.5" x14ac:dyDescent="0.3"/>
  <cols>
    <col min="1" max="1" width="8.5" bestFit="1" customWidth="1"/>
    <col min="2" max="2" width="10.375" bestFit="1" customWidth="1"/>
    <col min="4" max="4" width="9.125" bestFit="1" customWidth="1"/>
    <col min="7" max="7" width="11.625" bestFit="1" customWidth="1"/>
  </cols>
  <sheetData>
    <row r="1" spans="1:7" ht="20.25" x14ac:dyDescent="0.3">
      <c r="A1" s="30" t="s">
        <v>107</v>
      </c>
      <c r="B1" s="30"/>
      <c r="C1" s="30"/>
      <c r="D1" s="30"/>
      <c r="E1" s="30"/>
      <c r="F1" s="30"/>
      <c r="G1" s="30"/>
    </row>
    <row r="3" spans="1:7" x14ac:dyDescent="0.3">
      <c r="A3" s="5" t="s">
        <v>108</v>
      </c>
      <c r="B3" s="5" t="s">
        <v>1</v>
      </c>
      <c r="C3" s="5" t="s">
        <v>109</v>
      </c>
      <c r="D3" s="5" t="s">
        <v>110</v>
      </c>
      <c r="E3" s="5" t="s">
        <v>111</v>
      </c>
      <c r="F3" s="5" t="s">
        <v>112</v>
      </c>
      <c r="G3" s="5" t="s">
        <v>113</v>
      </c>
    </row>
    <row r="4" spans="1:7" x14ac:dyDescent="0.3">
      <c r="A4" s="5" t="s">
        <v>114</v>
      </c>
      <c r="B4" s="5" t="s">
        <v>115</v>
      </c>
      <c r="C4" s="5" t="s">
        <v>116</v>
      </c>
      <c r="D4" s="7">
        <v>28500</v>
      </c>
      <c r="E4" s="5">
        <v>500</v>
      </c>
      <c r="F4" s="5">
        <v>357</v>
      </c>
      <c r="G4" s="7">
        <f t="shared" ref="G4:G18" si="0">D4*F4</f>
        <v>10174500</v>
      </c>
    </row>
    <row r="5" spans="1:7" x14ac:dyDescent="0.3">
      <c r="A5" s="5" t="s">
        <v>117</v>
      </c>
      <c r="B5" s="5" t="s">
        <v>118</v>
      </c>
      <c r="C5" s="5" t="s">
        <v>119</v>
      </c>
      <c r="D5" s="7">
        <v>24000</v>
      </c>
      <c r="E5" s="5">
        <v>200</v>
      </c>
      <c r="F5" s="5">
        <v>135</v>
      </c>
      <c r="G5" s="7">
        <f t="shared" si="0"/>
        <v>3240000</v>
      </c>
    </row>
    <row r="6" spans="1:7" x14ac:dyDescent="0.3">
      <c r="A6" s="5" t="s">
        <v>120</v>
      </c>
      <c r="B6" s="5" t="s">
        <v>121</v>
      </c>
      <c r="C6" s="5" t="s">
        <v>122</v>
      </c>
      <c r="D6" s="7">
        <v>120000</v>
      </c>
      <c r="E6" s="5">
        <v>350</v>
      </c>
      <c r="F6" s="5">
        <v>324</v>
      </c>
      <c r="G6" s="7">
        <f t="shared" si="0"/>
        <v>38880000</v>
      </c>
    </row>
    <row r="7" spans="1:7" x14ac:dyDescent="0.3">
      <c r="A7" s="5" t="s">
        <v>123</v>
      </c>
      <c r="B7" s="5" t="s">
        <v>121</v>
      </c>
      <c r="C7" s="5" t="s">
        <v>124</v>
      </c>
      <c r="D7" s="7">
        <v>70000</v>
      </c>
      <c r="E7" s="5">
        <v>400</v>
      </c>
      <c r="F7" s="5">
        <v>355</v>
      </c>
      <c r="G7" s="7">
        <f t="shared" si="0"/>
        <v>24850000</v>
      </c>
    </row>
    <row r="8" spans="1:7" x14ac:dyDescent="0.3">
      <c r="A8" s="5" t="s">
        <v>125</v>
      </c>
      <c r="B8" s="5" t="s">
        <v>118</v>
      </c>
      <c r="C8" s="5" t="s">
        <v>124</v>
      </c>
      <c r="D8" s="7">
        <v>15000</v>
      </c>
      <c r="E8" s="5">
        <v>450</v>
      </c>
      <c r="F8" s="5">
        <v>415</v>
      </c>
      <c r="G8" s="7">
        <f t="shared" si="0"/>
        <v>6225000</v>
      </c>
    </row>
    <row r="9" spans="1:7" x14ac:dyDescent="0.3">
      <c r="A9" s="5" t="s">
        <v>126</v>
      </c>
      <c r="B9" s="5" t="s">
        <v>115</v>
      </c>
      <c r="C9" s="5" t="s">
        <v>127</v>
      </c>
      <c r="D9" s="7">
        <v>24500</v>
      </c>
      <c r="E9" s="5">
        <v>300</v>
      </c>
      <c r="F9" s="5">
        <v>268</v>
      </c>
      <c r="G9" s="7">
        <f t="shared" si="0"/>
        <v>6566000</v>
      </c>
    </row>
    <row r="10" spans="1:7" x14ac:dyDescent="0.3">
      <c r="A10" s="5" t="s">
        <v>128</v>
      </c>
      <c r="B10" s="5" t="s">
        <v>118</v>
      </c>
      <c r="C10" s="5" t="s">
        <v>119</v>
      </c>
      <c r="D10" s="7">
        <v>18000</v>
      </c>
      <c r="E10" s="5">
        <v>250</v>
      </c>
      <c r="F10" s="5">
        <v>224</v>
      </c>
      <c r="G10" s="7">
        <f t="shared" si="0"/>
        <v>4032000</v>
      </c>
    </row>
    <row r="11" spans="1:7" x14ac:dyDescent="0.3">
      <c r="A11" s="5" t="s">
        <v>129</v>
      </c>
      <c r="B11" s="5" t="s">
        <v>121</v>
      </c>
      <c r="C11" s="5" t="s">
        <v>119</v>
      </c>
      <c r="D11" s="7">
        <v>100000</v>
      </c>
      <c r="E11" s="5">
        <v>500</v>
      </c>
      <c r="F11" s="5">
        <v>394</v>
      </c>
      <c r="G11" s="7">
        <f t="shared" si="0"/>
        <v>39400000</v>
      </c>
    </row>
    <row r="12" spans="1:7" x14ac:dyDescent="0.3">
      <c r="A12" s="5" t="s">
        <v>130</v>
      </c>
      <c r="B12" s="5" t="s">
        <v>118</v>
      </c>
      <c r="C12" s="5" t="s">
        <v>122</v>
      </c>
      <c r="D12" s="7">
        <v>30000</v>
      </c>
      <c r="E12" s="5">
        <v>450</v>
      </c>
      <c r="F12" s="5">
        <v>405</v>
      </c>
      <c r="G12" s="7">
        <f t="shared" si="0"/>
        <v>12150000</v>
      </c>
    </row>
    <row r="13" spans="1:7" x14ac:dyDescent="0.3">
      <c r="A13" s="5" t="s">
        <v>131</v>
      </c>
      <c r="B13" s="5" t="s">
        <v>115</v>
      </c>
      <c r="C13" s="5" t="s">
        <v>132</v>
      </c>
      <c r="D13" s="7">
        <v>26500</v>
      </c>
      <c r="E13" s="5">
        <v>300</v>
      </c>
      <c r="F13" s="5">
        <v>254</v>
      </c>
      <c r="G13" s="7">
        <f t="shared" si="0"/>
        <v>6731000</v>
      </c>
    </row>
    <row r="14" spans="1:7" x14ac:dyDescent="0.3">
      <c r="A14" s="5" t="s">
        <v>133</v>
      </c>
      <c r="B14" s="5" t="s">
        <v>115</v>
      </c>
      <c r="C14" s="5" t="s">
        <v>134</v>
      </c>
      <c r="D14" s="7">
        <v>30000</v>
      </c>
      <c r="E14" s="5">
        <v>350</v>
      </c>
      <c r="F14" s="5">
        <v>325</v>
      </c>
      <c r="G14" s="7">
        <f t="shared" si="0"/>
        <v>9750000</v>
      </c>
    </row>
    <row r="15" spans="1:7" x14ac:dyDescent="0.3">
      <c r="A15" s="5" t="s">
        <v>135</v>
      </c>
      <c r="B15" s="5" t="s">
        <v>121</v>
      </c>
      <c r="C15" s="5" t="s">
        <v>124</v>
      </c>
      <c r="D15" s="7">
        <v>65000</v>
      </c>
      <c r="E15" s="5">
        <v>400</v>
      </c>
      <c r="F15" s="5">
        <v>365</v>
      </c>
      <c r="G15" s="7">
        <f t="shared" si="0"/>
        <v>23725000</v>
      </c>
    </row>
    <row r="16" spans="1:7" x14ac:dyDescent="0.3">
      <c r="A16" s="5" t="s">
        <v>136</v>
      </c>
      <c r="B16" s="5" t="s">
        <v>115</v>
      </c>
      <c r="C16" s="5" t="s">
        <v>132</v>
      </c>
      <c r="D16" s="7">
        <v>25000</v>
      </c>
      <c r="E16" s="5">
        <v>350</v>
      </c>
      <c r="F16" s="5">
        <v>311</v>
      </c>
      <c r="G16" s="7">
        <f t="shared" si="0"/>
        <v>7775000</v>
      </c>
    </row>
    <row r="17" spans="1:7" x14ac:dyDescent="0.3">
      <c r="A17" s="5" t="s">
        <v>136</v>
      </c>
      <c r="B17" s="5" t="s">
        <v>118</v>
      </c>
      <c r="C17" s="5" t="s">
        <v>134</v>
      </c>
      <c r="D17" s="7">
        <v>20000</v>
      </c>
      <c r="E17" s="5">
        <v>350</v>
      </c>
      <c r="F17" s="5">
        <v>325</v>
      </c>
      <c r="G17" s="7">
        <f t="shared" si="0"/>
        <v>6500000</v>
      </c>
    </row>
    <row r="18" spans="1:7" x14ac:dyDescent="0.3">
      <c r="A18" s="5" t="s">
        <v>137</v>
      </c>
      <c r="B18" s="5" t="s">
        <v>121</v>
      </c>
      <c r="C18" s="5" t="s">
        <v>124</v>
      </c>
      <c r="D18" s="7">
        <v>70000</v>
      </c>
      <c r="E18" s="5">
        <v>300</v>
      </c>
      <c r="F18" s="5">
        <v>242</v>
      </c>
      <c r="G18" s="7">
        <f t="shared" si="0"/>
        <v>16940000</v>
      </c>
    </row>
  </sheetData>
  <mergeCells count="1">
    <mergeCell ref="A1:G1"/>
  </mergeCells>
  <phoneticPr fontId="1" type="noConversion"/>
  <conditionalFormatting sqref="A4:G18">
    <cfRule type="expression" dxfId="0" priority="1">
      <formula>AND($B4="종합영양제",$G4&lt;8000000)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747F0-2F41-4712-A0BA-C59F705D9247}">
  <dimension ref="A1:J36"/>
  <sheetViews>
    <sheetView workbookViewId="0">
      <selection activeCell="L36" sqref="L36"/>
    </sheetView>
  </sheetViews>
  <sheetFormatPr defaultRowHeight="16.5" x14ac:dyDescent="0.3"/>
  <cols>
    <col min="9" max="9" width="10.75" bestFit="1" customWidth="1"/>
  </cols>
  <sheetData>
    <row r="1" spans="1:10" x14ac:dyDescent="0.3">
      <c r="A1" s="2" t="s">
        <v>2</v>
      </c>
      <c r="B1" s="4" t="s">
        <v>215</v>
      </c>
      <c r="F1" s="3" t="s">
        <v>3</v>
      </c>
      <c r="G1" s="4" t="s">
        <v>229</v>
      </c>
    </row>
    <row r="2" spans="1:10" x14ac:dyDescent="0.3">
      <c r="A2" s="5" t="s">
        <v>216</v>
      </c>
      <c r="B2" s="5" t="s">
        <v>217</v>
      </c>
      <c r="C2" s="5" t="s">
        <v>218</v>
      </c>
      <c r="D2" s="5" t="s">
        <v>219</v>
      </c>
      <c r="F2" s="5" t="s">
        <v>4</v>
      </c>
      <c r="G2" s="5" t="s">
        <v>230</v>
      </c>
      <c r="H2" s="5" t="s">
        <v>231</v>
      </c>
      <c r="I2" s="5" t="s">
        <v>232</v>
      </c>
      <c r="J2" s="6" t="s">
        <v>233</v>
      </c>
    </row>
    <row r="3" spans="1:10" x14ac:dyDescent="0.3">
      <c r="A3" s="5" t="s">
        <v>220</v>
      </c>
      <c r="B3" s="5">
        <v>84</v>
      </c>
      <c r="C3" s="5">
        <v>81</v>
      </c>
      <c r="D3" s="5">
        <v>90</v>
      </c>
      <c r="F3" s="5" t="s">
        <v>6</v>
      </c>
      <c r="G3" s="5">
        <v>2.5</v>
      </c>
      <c r="H3" s="5">
        <v>3.4</v>
      </c>
      <c r="I3" s="5">
        <v>2.8</v>
      </c>
      <c r="J3" s="5" t="str">
        <f>CHOOSE(INT(AVERAGE(G3:I3)),"노력","보통","우수")</f>
        <v>보통</v>
      </c>
    </row>
    <row r="4" spans="1:10" x14ac:dyDescent="0.3">
      <c r="A4" s="5" t="s">
        <v>221</v>
      </c>
      <c r="B4" s="5">
        <v>67</v>
      </c>
      <c r="C4" s="5">
        <v>82</v>
      </c>
      <c r="D4" s="5">
        <v>73</v>
      </c>
      <c r="F4" s="5" t="s">
        <v>7</v>
      </c>
      <c r="G4" s="5">
        <v>3.4</v>
      </c>
      <c r="H4" s="5">
        <v>3.1</v>
      </c>
      <c r="I4" s="5">
        <v>3.5</v>
      </c>
      <c r="J4" s="5" t="str">
        <f t="shared" ref="J4:J11" si="0">CHOOSE(INT(AVERAGE(G4:I4)),"노력","보통","우수")</f>
        <v>우수</v>
      </c>
    </row>
    <row r="5" spans="1:10" x14ac:dyDescent="0.3">
      <c r="A5" s="5" t="s">
        <v>222</v>
      </c>
      <c r="B5" s="5">
        <v>93</v>
      </c>
      <c r="C5" s="5">
        <v>96</v>
      </c>
      <c r="D5" s="5">
        <v>95</v>
      </c>
      <c r="F5" s="5" t="s">
        <v>8</v>
      </c>
      <c r="G5" s="5">
        <v>3.2</v>
      </c>
      <c r="H5" s="5">
        <v>2.7</v>
      </c>
      <c r="I5" s="5">
        <v>2.9</v>
      </c>
      <c r="J5" s="5" t="str">
        <f t="shared" si="0"/>
        <v>보통</v>
      </c>
    </row>
    <row r="6" spans="1:10" x14ac:dyDescent="0.3">
      <c r="A6" s="5" t="s">
        <v>223</v>
      </c>
      <c r="B6" s="5">
        <v>82</v>
      </c>
      <c r="C6" s="5">
        <v>85</v>
      </c>
      <c r="D6" s="5">
        <v>80</v>
      </c>
      <c r="F6" s="5" t="s">
        <v>9</v>
      </c>
      <c r="G6" s="5">
        <v>1.5</v>
      </c>
      <c r="H6" s="5">
        <v>1.3</v>
      </c>
      <c r="I6" s="5">
        <v>1.2</v>
      </c>
      <c r="J6" s="5" t="str">
        <f t="shared" si="0"/>
        <v>노력</v>
      </c>
    </row>
    <row r="7" spans="1:10" x14ac:dyDescent="0.3">
      <c r="A7" s="5" t="s">
        <v>224</v>
      </c>
      <c r="B7" s="5">
        <v>90</v>
      </c>
      <c r="C7" s="5">
        <v>74</v>
      </c>
      <c r="D7" s="5">
        <v>79</v>
      </c>
      <c r="F7" s="5" t="s">
        <v>10</v>
      </c>
      <c r="G7" s="5">
        <v>3.1</v>
      </c>
      <c r="H7" s="5">
        <v>3.2</v>
      </c>
      <c r="I7" s="5">
        <v>3.4</v>
      </c>
      <c r="J7" s="5" t="str">
        <f t="shared" si="0"/>
        <v>우수</v>
      </c>
    </row>
    <row r="8" spans="1:10" x14ac:dyDescent="0.3">
      <c r="A8" s="5" t="s">
        <v>225</v>
      </c>
      <c r="B8" s="5">
        <v>86</v>
      </c>
      <c r="C8" s="5">
        <v>87</v>
      </c>
      <c r="D8" s="5">
        <v>67</v>
      </c>
      <c r="F8" s="5" t="s">
        <v>11</v>
      </c>
      <c r="G8" s="5">
        <v>3.5</v>
      </c>
      <c r="H8" s="5">
        <v>3.4</v>
      </c>
      <c r="I8" s="5">
        <v>3.5</v>
      </c>
      <c r="J8" s="5" t="str">
        <f t="shared" si="0"/>
        <v>우수</v>
      </c>
    </row>
    <row r="9" spans="1:10" x14ac:dyDescent="0.3">
      <c r="A9" s="5" t="s">
        <v>226</v>
      </c>
      <c r="B9" s="5">
        <v>89</v>
      </c>
      <c r="C9" s="5">
        <v>83</v>
      </c>
      <c r="D9" s="5">
        <v>90</v>
      </c>
      <c r="F9" s="5" t="s">
        <v>12</v>
      </c>
      <c r="G9" s="5">
        <v>1.1000000000000001</v>
      </c>
      <c r="H9" s="5">
        <v>1.3</v>
      </c>
      <c r="I9" s="5">
        <v>1.2</v>
      </c>
      <c r="J9" s="5" t="str">
        <f t="shared" si="0"/>
        <v>노력</v>
      </c>
    </row>
    <row r="10" spans="1:10" x14ac:dyDescent="0.3">
      <c r="A10" s="5" t="s">
        <v>227</v>
      </c>
      <c r="B10" s="5">
        <v>93</v>
      </c>
      <c r="C10" s="5">
        <v>92</v>
      </c>
      <c r="D10" s="5">
        <v>89</v>
      </c>
      <c r="F10" s="5" t="s">
        <v>13</v>
      </c>
      <c r="G10" s="5">
        <v>2.9</v>
      </c>
      <c r="H10" s="5">
        <v>2.5</v>
      </c>
      <c r="I10" s="5">
        <v>2.7</v>
      </c>
      <c r="J10" s="5" t="str">
        <f t="shared" si="0"/>
        <v>보통</v>
      </c>
    </row>
    <row r="11" spans="1:10" x14ac:dyDescent="0.3">
      <c r="A11" s="33" t="s">
        <v>228</v>
      </c>
      <c r="B11" s="34"/>
      <c r="C11" s="35"/>
      <c r="D11" s="10">
        <f>COUNTIFS(B3:B10,"&gt;=80",C3:C10,"&gt;=80",D3:D10,D3&gt;AVERAGE(D3:D10))/COUNTA(F3:F11)</f>
        <v>0</v>
      </c>
      <c r="F11" s="5" t="s">
        <v>14</v>
      </c>
      <c r="G11" s="5">
        <v>3.6</v>
      </c>
      <c r="H11" s="5">
        <v>3.1</v>
      </c>
      <c r="I11" s="5">
        <v>3.3</v>
      </c>
      <c r="J11" s="5" t="str">
        <f t="shared" si="0"/>
        <v>우수</v>
      </c>
    </row>
    <row r="13" spans="1:10" x14ac:dyDescent="0.3">
      <c r="A13" s="3" t="s">
        <v>15</v>
      </c>
      <c r="B13" s="4" t="s">
        <v>76</v>
      </c>
      <c r="F13" s="3" t="s">
        <v>16</v>
      </c>
      <c r="G13" s="4" t="s">
        <v>77</v>
      </c>
    </row>
    <row r="14" spans="1:10" x14ac:dyDescent="0.3">
      <c r="A14" s="5" t="s">
        <v>17</v>
      </c>
      <c r="B14" s="5" t="s">
        <v>18</v>
      </c>
      <c r="C14" s="5" t="s">
        <v>19</v>
      </c>
      <c r="D14" s="6" t="s">
        <v>20</v>
      </c>
      <c r="F14" s="5" t="s">
        <v>5</v>
      </c>
      <c r="G14" s="5" t="s">
        <v>4</v>
      </c>
      <c r="H14" s="5" t="s">
        <v>21</v>
      </c>
      <c r="I14" s="5" t="s">
        <v>22</v>
      </c>
      <c r="J14" s="5" t="s">
        <v>23</v>
      </c>
    </row>
    <row r="15" spans="1:10" x14ac:dyDescent="0.3">
      <c r="A15" s="5" t="s">
        <v>24</v>
      </c>
      <c r="B15" s="5" t="s">
        <v>25</v>
      </c>
      <c r="C15" s="5">
        <v>95</v>
      </c>
      <c r="D15" s="5"/>
      <c r="F15" s="5" t="s">
        <v>26</v>
      </c>
      <c r="G15" s="5" t="s">
        <v>27</v>
      </c>
      <c r="H15" s="5">
        <v>215</v>
      </c>
      <c r="I15" s="5">
        <v>269</v>
      </c>
      <c r="J15" s="5">
        <v>484</v>
      </c>
    </row>
    <row r="16" spans="1:10" x14ac:dyDescent="0.3">
      <c r="A16" s="5" t="s">
        <v>28</v>
      </c>
      <c r="B16" s="5" t="s">
        <v>29</v>
      </c>
      <c r="C16" s="5">
        <v>89</v>
      </c>
      <c r="D16" s="5"/>
      <c r="F16" s="5" t="s">
        <v>30</v>
      </c>
      <c r="G16" s="5" t="s">
        <v>31</v>
      </c>
      <c r="H16" s="5">
        <v>350</v>
      </c>
      <c r="I16" s="5">
        <v>321</v>
      </c>
      <c r="J16" s="5">
        <v>671</v>
      </c>
    </row>
    <row r="17" spans="1:10" x14ac:dyDescent="0.3">
      <c r="A17" s="5" t="s">
        <v>32</v>
      </c>
      <c r="B17" s="5" t="s">
        <v>33</v>
      </c>
      <c r="C17" s="5">
        <v>91</v>
      </c>
      <c r="D17" s="5"/>
      <c r="F17" s="5" t="s">
        <v>26</v>
      </c>
      <c r="G17" s="5" t="s">
        <v>34</v>
      </c>
      <c r="H17" s="5">
        <v>299</v>
      </c>
      <c r="I17" s="5">
        <v>287</v>
      </c>
      <c r="J17" s="5">
        <v>586</v>
      </c>
    </row>
    <row r="18" spans="1:10" x14ac:dyDescent="0.3">
      <c r="A18" s="5" t="s">
        <v>35</v>
      </c>
      <c r="B18" s="5" t="s">
        <v>36</v>
      </c>
      <c r="C18" s="5">
        <v>97</v>
      </c>
      <c r="D18" s="5"/>
      <c r="F18" s="5" t="s">
        <v>37</v>
      </c>
      <c r="G18" s="5" t="s">
        <v>38</v>
      </c>
      <c r="H18" s="5">
        <v>306</v>
      </c>
      <c r="I18" s="5">
        <v>332</v>
      </c>
      <c r="J18" s="5">
        <v>638</v>
      </c>
    </row>
    <row r="19" spans="1:10" x14ac:dyDescent="0.3">
      <c r="A19" s="5" t="s">
        <v>39</v>
      </c>
      <c r="B19" s="5" t="s">
        <v>40</v>
      </c>
      <c r="C19" s="5">
        <v>96</v>
      </c>
      <c r="D19" s="5"/>
      <c r="F19" s="5" t="s">
        <v>30</v>
      </c>
      <c r="G19" s="5" t="s">
        <v>41</v>
      </c>
      <c r="H19" s="5">
        <v>238</v>
      </c>
      <c r="I19" s="5">
        <v>267</v>
      </c>
      <c r="J19" s="5">
        <v>505</v>
      </c>
    </row>
    <row r="20" spans="1:10" x14ac:dyDescent="0.3">
      <c r="A20" s="5" t="s">
        <v>42</v>
      </c>
      <c r="B20" s="5" t="s">
        <v>43</v>
      </c>
      <c r="C20" s="5">
        <v>93</v>
      </c>
      <c r="D20" s="5"/>
      <c r="F20" s="5" t="s">
        <v>30</v>
      </c>
      <c r="G20" s="5" t="s">
        <v>44</v>
      </c>
      <c r="H20" s="5">
        <v>290</v>
      </c>
      <c r="I20" s="5">
        <v>324</v>
      </c>
      <c r="J20" s="5">
        <v>614</v>
      </c>
    </row>
    <row r="21" spans="1:10" x14ac:dyDescent="0.3">
      <c r="A21" s="5" t="s">
        <v>45</v>
      </c>
      <c r="B21" s="5" t="s">
        <v>46</v>
      </c>
      <c r="C21" s="5">
        <v>98</v>
      </c>
      <c r="D21" s="5"/>
      <c r="F21" s="5" t="s">
        <v>26</v>
      </c>
      <c r="G21" s="5" t="s">
        <v>47</v>
      </c>
      <c r="H21" s="5">
        <v>362</v>
      </c>
      <c r="I21" s="5">
        <v>380</v>
      </c>
      <c r="J21" s="5">
        <v>742</v>
      </c>
    </row>
    <row r="22" spans="1:10" x14ac:dyDescent="0.3">
      <c r="A22" s="5" t="s">
        <v>48</v>
      </c>
      <c r="B22" s="5" t="s">
        <v>49</v>
      </c>
      <c r="C22" s="5">
        <v>95</v>
      </c>
      <c r="D22" s="5"/>
      <c r="F22" s="5" t="s">
        <v>37</v>
      </c>
      <c r="G22" s="5" t="s">
        <v>50</v>
      </c>
      <c r="H22" s="5">
        <v>290</v>
      </c>
      <c r="I22" s="5">
        <v>267</v>
      </c>
      <c r="J22" s="5">
        <v>557</v>
      </c>
    </row>
    <row r="23" spans="1:10" x14ac:dyDescent="0.3">
      <c r="A23" s="5" t="s">
        <v>51</v>
      </c>
      <c r="B23" s="5" t="s">
        <v>52</v>
      </c>
      <c r="C23" s="5">
        <v>91</v>
      </c>
      <c r="D23" s="5"/>
      <c r="F23" s="5" t="s">
        <v>37</v>
      </c>
      <c r="G23" s="5" t="s">
        <v>53</v>
      </c>
      <c r="H23" s="5">
        <v>329</v>
      </c>
      <c r="I23" s="5">
        <v>318</v>
      </c>
      <c r="J23" s="5">
        <v>647</v>
      </c>
    </row>
    <row r="25" spans="1:10" x14ac:dyDescent="0.3">
      <c r="A25" s="3" t="s">
        <v>54</v>
      </c>
      <c r="B25" s="4" t="s">
        <v>78</v>
      </c>
      <c r="F25" s="36" t="s">
        <v>55</v>
      </c>
      <c r="G25" s="5" t="s">
        <v>241</v>
      </c>
      <c r="I25" s="33" t="s">
        <v>79</v>
      </c>
      <c r="J25" s="35"/>
    </row>
    <row r="26" spans="1:10" x14ac:dyDescent="0.3">
      <c r="A26" s="5" t="s">
        <v>56</v>
      </c>
      <c r="B26" s="5" t="s">
        <v>57</v>
      </c>
      <c r="C26" s="5" t="s">
        <v>58</v>
      </c>
      <c r="D26" s="6" t="s">
        <v>59</v>
      </c>
      <c r="F26" s="36"/>
      <c r="G26" s="5" t="s">
        <v>242</v>
      </c>
      <c r="I26" s="31">
        <f>ROUND(DAVERAGE(F14:J23,J14,G25:G26),1)</f>
        <v>596.70000000000005</v>
      </c>
      <c r="J26" s="32"/>
    </row>
    <row r="27" spans="1:10" x14ac:dyDescent="0.3">
      <c r="A27" s="5" t="s">
        <v>60</v>
      </c>
      <c r="B27" s="5">
        <v>86</v>
      </c>
      <c r="C27" s="5">
        <v>79</v>
      </c>
      <c r="D27" s="5" t="str">
        <f>VLOOKUP(AVERAGE(B27:C27),$F$33:$H$36,3,1)</f>
        <v>B</v>
      </c>
    </row>
    <row r="28" spans="1:10" x14ac:dyDescent="0.3">
      <c r="A28" s="5" t="s">
        <v>62</v>
      </c>
      <c r="B28" s="5">
        <v>54</v>
      </c>
      <c r="C28" s="5">
        <v>52</v>
      </c>
      <c r="D28" s="5" t="str">
        <f t="shared" ref="D28:D36" si="1">VLOOKUP(AVERAGE(B28:C28),$F$33:$H$36,3,1)</f>
        <v>D</v>
      </c>
    </row>
    <row r="29" spans="1:10" x14ac:dyDescent="0.3">
      <c r="A29" s="5" t="s">
        <v>64</v>
      </c>
      <c r="B29" s="5">
        <v>92</v>
      </c>
      <c r="C29" s="5">
        <v>91</v>
      </c>
      <c r="D29" s="5" t="str">
        <f t="shared" si="1"/>
        <v>A</v>
      </c>
    </row>
    <row r="30" spans="1:10" x14ac:dyDescent="0.3">
      <c r="A30" s="5" t="s">
        <v>66</v>
      </c>
      <c r="B30" s="5">
        <v>86</v>
      </c>
      <c r="C30" s="5">
        <v>88</v>
      </c>
      <c r="D30" s="5" t="str">
        <f t="shared" si="1"/>
        <v>B</v>
      </c>
    </row>
    <row r="31" spans="1:10" x14ac:dyDescent="0.3">
      <c r="A31" s="5" t="s">
        <v>67</v>
      </c>
      <c r="B31" s="5">
        <v>71</v>
      </c>
      <c r="C31" s="5">
        <v>76</v>
      </c>
      <c r="D31" s="5" t="str">
        <f t="shared" si="1"/>
        <v>C</v>
      </c>
      <c r="F31" s="37" t="s">
        <v>69</v>
      </c>
      <c r="G31" s="37"/>
      <c r="H31" s="37"/>
    </row>
    <row r="32" spans="1:10" x14ac:dyDescent="0.3">
      <c r="A32" s="5" t="s">
        <v>70</v>
      </c>
      <c r="B32" s="5">
        <v>65</v>
      </c>
      <c r="C32" s="5">
        <v>57</v>
      </c>
      <c r="D32" s="5" t="str">
        <f t="shared" si="1"/>
        <v>D</v>
      </c>
      <c r="F32" s="31" t="s">
        <v>71</v>
      </c>
      <c r="G32" s="32"/>
      <c r="H32" s="5" t="s">
        <v>59</v>
      </c>
    </row>
    <row r="33" spans="1:8" x14ac:dyDescent="0.3">
      <c r="A33" s="5" t="s">
        <v>72</v>
      </c>
      <c r="B33" s="5">
        <v>90</v>
      </c>
      <c r="C33" s="5">
        <v>91</v>
      </c>
      <c r="D33" s="5" t="str">
        <f t="shared" si="1"/>
        <v>A</v>
      </c>
      <c r="F33" s="5">
        <v>0</v>
      </c>
      <c r="G33" s="5">
        <v>69</v>
      </c>
      <c r="H33" s="5" t="s">
        <v>63</v>
      </c>
    </row>
    <row r="34" spans="1:8" x14ac:dyDescent="0.3">
      <c r="A34" s="5" t="s">
        <v>73</v>
      </c>
      <c r="B34" s="5">
        <v>75</v>
      </c>
      <c r="C34" s="5">
        <v>78</v>
      </c>
      <c r="D34" s="5" t="str">
        <f t="shared" si="1"/>
        <v>C</v>
      </c>
      <c r="F34" s="5">
        <v>70</v>
      </c>
      <c r="G34" s="5">
        <v>79</v>
      </c>
      <c r="H34" s="5" t="s">
        <v>68</v>
      </c>
    </row>
    <row r="35" spans="1:8" x14ac:dyDescent="0.3">
      <c r="A35" s="5" t="s">
        <v>74</v>
      </c>
      <c r="B35" s="5">
        <v>92</v>
      </c>
      <c r="C35" s="5">
        <v>94</v>
      </c>
      <c r="D35" s="5" t="str">
        <f t="shared" si="1"/>
        <v>A</v>
      </c>
      <c r="F35" s="5">
        <v>80</v>
      </c>
      <c r="G35" s="5">
        <v>89</v>
      </c>
      <c r="H35" s="5" t="s">
        <v>61</v>
      </c>
    </row>
    <row r="36" spans="1:8" x14ac:dyDescent="0.3">
      <c r="A36" s="5" t="s">
        <v>75</v>
      </c>
      <c r="B36" s="5">
        <v>88</v>
      </c>
      <c r="C36" s="5">
        <v>90</v>
      </c>
      <c r="D36" s="5" t="str">
        <f t="shared" si="1"/>
        <v>B</v>
      </c>
      <c r="F36" s="5">
        <v>90</v>
      </c>
      <c r="G36" s="5">
        <v>100</v>
      </c>
      <c r="H36" s="5" t="s">
        <v>65</v>
      </c>
    </row>
  </sheetData>
  <mergeCells count="6">
    <mergeCell ref="F32:G32"/>
    <mergeCell ref="A11:C11"/>
    <mergeCell ref="F25:F26"/>
    <mergeCell ref="I25:J25"/>
    <mergeCell ref="I26:J26"/>
    <mergeCell ref="F31:H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1"/>
  <sheetViews>
    <sheetView workbookViewId="0">
      <selection activeCell="K21" sqref="K21"/>
    </sheetView>
  </sheetViews>
  <sheetFormatPr defaultRowHeight="16.5" outlineLevelRow="3" x14ac:dyDescent="0.3"/>
  <cols>
    <col min="2" max="2" width="11.875" bestFit="1" customWidth="1"/>
    <col min="7" max="7" width="11.625" customWidth="1"/>
  </cols>
  <sheetData>
    <row r="1" spans="1:7" ht="20.25" x14ac:dyDescent="0.3">
      <c r="A1" s="30" t="s">
        <v>138</v>
      </c>
      <c r="B1" s="30"/>
      <c r="C1" s="30"/>
      <c r="D1" s="30"/>
      <c r="E1" s="30"/>
      <c r="F1" s="30"/>
      <c r="G1" s="30"/>
    </row>
    <row r="3" spans="1:7" x14ac:dyDescent="0.3">
      <c r="A3" s="5" t="s">
        <v>139</v>
      </c>
      <c r="B3" s="5" t="s">
        <v>140</v>
      </c>
      <c r="C3" s="5" t="s">
        <v>141</v>
      </c>
      <c r="D3" s="5" t="s">
        <v>110</v>
      </c>
      <c r="E3" s="5" t="s">
        <v>112</v>
      </c>
      <c r="F3" s="5" t="s">
        <v>142</v>
      </c>
      <c r="G3" s="5" t="s">
        <v>113</v>
      </c>
    </row>
    <row r="4" spans="1:7" outlineLevel="3" x14ac:dyDescent="0.3">
      <c r="A4" s="5" t="s">
        <v>143</v>
      </c>
      <c r="B4" s="5" t="s">
        <v>144</v>
      </c>
      <c r="C4" s="5" t="s">
        <v>145</v>
      </c>
      <c r="D4" s="7">
        <v>7000</v>
      </c>
      <c r="E4" s="5">
        <v>462</v>
      </c>
      <c r="F4" s="5">
        <v>38</v>
      </c>
      <c r="G4" s="7">
        <f t="shared" ref="G4:G10" si="0">D4*E4</f>
        <v>3234000</v>
      </c>
    </row>
    <row r="5" spans="1:7" outlineLevel="3" x14ac:dyDescent="0.3">
      <c r="A5" s="5" t="s">
        <v>146</v>
      </c>
      <c r="B5" s="5" t="s">
        <v>144</v>
      </c>
      <c r="C5" s="5" t="s">
        <v>147</v>
      </c>
      <c r="D5" s="7">
        <v>5000</v>
      </c>
      <c r="E5" s="5">
        <v>324</v>
      </c>
      <c r="F5" s="5">
        <v>76</v>
      </c>
      <c r="G5" s="7">
        <f t="shared" si="0"/>
        <v>1620000</v>
      </c>
    </row>
    <row r="6" spans="1:7" outlineLevel="3" x14ac:dyDescent="0.3">
      <c r="A6" s="5" t="s">
        <v>148</v>
      </c>
      <c r="B6" s="5" t="s">
        <v>144</v>
      </c>
      <c r="C6" s="5" t="s">
        <v>147</v>
      </c>
      <c r="D6" s="7">
        <v>6500</v>
      </c>
      <c r="E6" s="5">
        <v>355</v>
      </c>
      <c r="F6" s="5">
        <v>45</v>
      </c>
      <c r="G6" s="7">
        <f t="shared" si="0"/>
        <v>2307500</v>
      </c>
    </row>
    <row r="7" spans="1:7" outlineLevel="3" x14ac:dyDescent="0.3">
      <c r="A7" s="5" t="s">
        <v>155</v>
      </c>
      <c r="B7" s="5" t="s">
        <v>144</v>
      </c>
      <c r="C7" s="5" t="s">
        <v>145</v>
      </c>
      <c r="D7" s="7">
        <v>6500</v>
      </c>
      <c r="E7" s="5">
        <v>424</v>
      </c>
      <c r="F7" s="5">
        <v>76</v>
      </c>
      <c r="G7" s="7">
        <f t="shared" si="0"/>
        <v>2756000</v>
      </c>
    </row>
    <row r="8" spans="1:7" outlineLevel="3" x14ac:dyDescent="0.3">
      <c r="A8" s="5" t="s">
        <v>156</v>
      </c>
      <c r="B8" s="5" t="s">
        <v>144</v>
      </c>
      <c r="C8" s="5" t="s">
        <v>154</v>
      </c>
      <c r="D8" s="7">
        <v>22000</v>
      </c>
      <c r="E8" s="5">
        <v>267</v>
      </c>
      <c r="F8" s="5">
        <v>33</v>
      </c>
      <c r="G8" s="7">
        <f t="shared" si="0"/>
        <v>5874000</v>
      </c>
    </row>
    <row r="9" spans="1:7" outlineLevel="3" x14ac:dyDescent="0.3">
      <c r="A9" s="5" t="s">
        <v>158</v>
      </c>
      <c r="B9" s="5" t="s">
        <v>144</v>
      </c>
      <c r="C9" s="5" t="s">
        <v>154</v>
      </c>
      <c r="D9" s="7">
        <v>20000</v>
      </c>
      <c r="E9" s="5">
        <v>204</v>
      </c>
      <c r="F9" s="5">
        <v>46</v>
      </c>
      <c r="G9" s="7">
        <f t="shared" si="0"/>
        <v>4080000</v>
      </c>
    </row>
    <row r="10" spans="1:7" outlineLevel="3" x14ac:dyDescent="0.3">
      <c r="A10" s="5" t="s">
        <v>159</v>
      </c>
      <c r="B10" s="5" t="s">
        <v>144</v>
      </c>
      <c r="C10" s="5" t="s">
        <v>154</v>
      </c>
      <c r="D10" s="7">
        <v>7500</v>
      </c>
      <c r="E10" s="5">
        <v>239</v>
      </c>
      <c r="F10" s="5">
        <v>11</v>
      </c>
      <c r="G10" s="7">
        <f t="shared" si="0"/>
        <v>1792500</v>
      </c>
    </row>
    <row r="11" spans="1:7" outlineLevel="2" x14ac:dyDescent="0.3">
      <c r="A11" s="5"/>
      <c r="B11" s="19" t="s">
        <v>238</v>
      </c>
      <c r="C11" s="5"/>
      <c r="D11" s="7">
        <f>SUBTOTAL(1,D4:D10)</f>
        <v>10642.857142857143</v>
      </c>
      <c r="E11" s="5"/>
      <c r="F11" s="5"/>
      <c r="G11" s="7"/>
    </row>
    <row r="12" spans="1:7" outlineLevel="1" x14ac:dyDescent="0.3">
      <c r="A12" s="5"/>
      <c r="B12" s="19" t="s">
        <v>235</v>
      </c>
      <c r="C12" s="5"/>
      <c r="D12" s="7"/>
      <c r="E12" s="5">
        <f>SUBTOTAL(9,E4:E10)</f>
        <v>2275</v>
      </c>
      <c r="F12" s="5">
        <f>SUBTOTAL(9,F4:F10)</f>
        <v>325</v>
      </c>
      <c r="G12" s="7">
        <f>SUBTOTAL(9,G4:G10)</f>
        <v>21664000</v>
      </c>
    </row>
    <row r="13" spans="1:7" outlineLevel="3" x14ac:dyDescent="0.3">
      <c r="A13" s="5" t="s">
        <v>149</v>
      </c>
      <c r="B13" s="5" t="s">
        <v>150</v>
      </c>
      <c r="C13" s="5" t="s">
        <v>145</v>
      </c>
      <c r="D13" s="7">
        <v>5500</v>
      </c>
      <c r="E13" s="5">
        <v>468</v>
      </c>
      <c r="F13" s="5">
        <v>32</v>
      </c>
      <c r="G13" s="7">
        <f>D13*E13</f>
        <v>2574000</v>
      </c>
    </row>
    <row r="14" spans="1:7" outlineLevel="3" x14ac:dyDescent="0.3">
      <c r="A14" s="5" t="s">
        <v>151</v>
      </c>
      <c r="B14" s="5" t="s">
        <v>150</v>
      </c>
      <c r="C14" s="5" t="s">
        <v>152</v>
      </c>
      <c r="D14" s="7">
        <v>4000</v>
      </c>
      <c r="E14" s="5">
        <v>559</v>
      </c>
      <c r="F14" s="5">
        <v>41</v>
      </c>
      <c r="G14" s="7">
        <f>D14*E14</f>
        <v>2236000</v>
      </c>
    </row>
    <row r="15" spans="1:7" outlineLevel="3" x14ac:dyDescent="0.3">
      <c r="A15" s="5" t="s">
        <v>153</v>
      </c>
      <c r="B15" s="5" t="s">
        <v>150</v>
      </c>
      <c r="C15" s="5" t="s">
        <v>154</v>
      </c>
      <c r="D15" s="7">
        <v>15000</v>
      </c>
      <c r="E15" s="5">
        <v>381</v>
      </c>
      <c r="F15" s="5">
        <v>19</v>
      </c>
      <c r="G15" s="7">
        <f>D15*E15</f>
        <v>5715000</v>
      </c>
    </row>
    <row r="16" spans="1:7" outlineLevel="3" x14ac:dyDescent="0.3">
      <c r="A16" s="5" t="s">
        <v>157</v>
      </c>
      <c r="B16" s="5" t="s">
        <v>150</v>
      </c>
      <c r="C16" s="5" t="s">
        <v>147</v>
      </c>
      <c r="D16" s="7">
        <v>23500</v>
      </c>
      <c r="E16" s="5">
        <v>135</v>
      </c>
      <c r="F16" s="5">
        <v>65</v>
      </c>
      <c r="G16" s="7">
        <f>D16*E16</f>
        <v>3172500</v>
      </c>
    </row>
    <row r="17" spans="1:7" outlineLevel="3" x14ac:dyDescent="0.3">
      <c r="A17" s="5" t="s">
        <v>160</v>
      </c>
      <c r="B17" s="5" t="s">
        <v>150</v>
      </c>
      <c r="C17" s="5" t="s">
        <v>154</v>
      </c>
      <c r="D17" s="7">
        <v>10000</v>
      </c>
      <c r="E17" s="5">
        <v>128</v>
      </c>
      <c r="F17" s="5">
        <v>22</v>
      </c>
      <c r="G17" s="7">
        <f>D17*E17</f>
        <v>1280000</v>
      </c>
    </row>
    <row r="18" spans="1:7" outlineLevel="2" x14ac:dyDescent="0.3">
      <c r="A18" s="1"/>
      <c r="B18" s="21" t="s">
        <v>239</v>
      </c>
      <c r="C18" s="1"/>
      <c r="D18" s="20">
        <f>SUBTOTAL(1,D13:D17)</f>
        <v>11600</v>
      </c>
      <c r="E18" s="1"/>
      <c r="F18" s="1"/>
      <c r="G18" s="20"/>
    </row>
    <row r="19" spans="1:7" outlineLevel="1" x14ac:dyDescent="0.3">
      <c r="A19" s="1"/>
      <c r="B19" s="21" t="s">
        <v>236</v>
      </c>
      <c r="C19" s="1"/>
      <c r="D19" s="20"/>
      <c r="E19" s="1">
        <f>SUBTOTAL(9,E13:E17)</f>
        <v>1671</v>
      </c>
      <c r="F19" s="1">
        <f>SUBTOTAL(9,F13:F17)</f>
        <v>179</v>
      </c>
      <c r="G19" s="20">
        <f>SUBTOTAL(9,G13:G17)</f>
        <v>14977500</v>
      </c>
    </row>
    <row r="20" spans="1:7" x14ac:dyDescent="0.3">
      <c r="A20" s="1"/>
      <c r="B20" s="21" t="s">
        <v>240</v>
      </c>
      <c r="C20" s="1"/>
      <c r="D20" s="20">
        <f>SUBTOTAL(1,D4:D17)</f>
        <v>11041.666666666666</v>
      </c>
      <c r="E20" s="1"/>
      <c r="F20" s="1"/>
      <c r="G20" s="20"/>
    </row>
    <row r="21" spans="1:7" x14ac:dyDescent="0.3">
      <c r="A21" s="1"/>
      <c r="B21" s="21" t="s">
        <v>237</v>
      </c>
      <c r="C21" s="1"/>
      <c r="D21" s="20"/>
      <c r="E21" s="1">
        <f>SUBTOTAL(9,E4:E17)</f>
        <v>3946</v>
      </c>
      <c r="F21" s="1">
        <f>SUBTOTAL(9,F4:F17)</f>
        <v>504</v>
      </c>
      <c r="G21" s="20">
        <f>SUBTOTAL(9,G4:G17)</f>
        <v>36641500</v>
      </c>
    </row>
  </sheetData>
  <sortState xmlns:xlrd2="http://schemas.microsoft.com/office/spreadsheetml/2017/richdata2" ref="A4:G17">
    <sortCondition ref="B4:B1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N21"/>
  <sheetViews>
    <sheetView workbookViewId="0">
      <selection activeCell="O19" sqref="O19"/>
    </sheetView>
  </sheetViews>
  <sheetFormatPr defaultRowHeight="16.5" x14ac:dyDescent="0.3"/>
  <cols>
    <col min="5" max="5" width="5.625" customWidth="1"/>
    <col min="10" max="10" width="5.625" customWidth="1"/>
  </cols>
  <sheetData>
    <row r="1" spans="1:14" x14ac:dyDescent="0.3">
      <c r="A1" s="2" t="s">
        <v>2</v>
      </c>
      <c r="B1" s="4" t="s">
        <v>161</v>
      </c>
      <c r="F1" s="3" t="s">
        <v>3</v>
      </c>
      <c r="G1" s="4" t="s">
        <v>162</v>
      </c>
      <c r="K1" s="3" t="s">
        <v>15</v>
      </c>
      <c r="L1" s="4" t="s">
        <v>163</v>
      </c>
    </row>
    <row r="2" spans="1:14" x14ac:dyDescent="0.3">
      <c r="A2" s="5" t="s">
        <v>164</v>
      </c>
      <c r="B2" s="5" t="s">
        <v>165</v>
      </c>
      <c r="C2" s="5" t="s">
        <v>166</v>
      </c>
      <c r="D2" s="5" t="s">
        <v>167</v>
      </c>
      <c r="F2" s="5" t="s">
        <v>164</v>
      </c>
      <c r="G2" s="5" t="s">
        <v>165</v>
      </c>
      <c r="H2" s="5" t="s">
        <v>166</v>
      </c>
      <c r="I2" s="5" t="s">
        <v>167</v>
      </c>
      <c r="K2" s="5" t="s">
        <v>164</v>
      </c>
      <c r="L2" s="5" t="s">
        <v>165</v>
      </c>
      <c r="M2" s="5" t="s">
        <v>166</v>
      </c>
      <c r="N2" s="5" t="s">
        <v>167</v>
      </c>
    </row>
    <row r="3" spans="1:14" x14ac:dyDescent="0.3">
      <c r="A3" s="5" t="s">
        <v>168</v>
      </c>
      <c r="B3" s="7">
        <v>459</v>
      </c>
      <c r="C3" s="7">
        <v>528</v>
      </c>
      <c r="D3" s="7">
        <v>591</v>
      </c>
      <c r="F3" s="5" t="s">
        <v>168</v>
      </c>
      <c r="G3" s="7">
        <v>505</v>
      </c>
      <c r="H3" s="7">
        <v>503</v>
      </c>
      <c r="I3" s="7">
        <v>541</v>
      </c>
      <c r="K3" s="5" t="s">
        <v>168</v>
      </c>
      <c r="L3" s="7">
        <v>465</v>
      </c>
      <c r="M3" s="7">
        <v>562</v>
      </c>
      <c r="N3" s="7">
        <v>549</v>
      </c>
    </row>
    <row r="4" spans="1:14" x14ac:dyDescent="0.3">
      <c r="A4" s="5" t="s">
        <v>169</v>
      </c>
      <c r="B4" s="7">
        <v>624</v>
      </c>
      <c r="C4" s="7">
        <v>718</v>
      </c>
      <c r="D4" s="7">
        <v>804</v>
      </c>
      <c r="F4" s="5" t="s">
        <v>169</v>
      </c>
      <c r="G4" s="7">
        <v>686</v>
      </c>
      <c r="H4" s="7">
        <v>735</v>
      </c>
      <c r="I4" s="7">
        <v>832</v>
      </c>
      <c r="K4" s="5" t="s">
        <v>169</v>
      </c>
      <c r="L4" s="7">
        <v>741</v>
      </c>
      <c r="M4" s="7">
        <v>706</v>
      </c>
      <c r="N4" s="7">
        <v>861</v>
      </c>
    </row>
    <row r="5" spans="1:14" x14ac:dyDescent="0.3">
      <c r="A5" s="5" t="s">
        <v>170</v>
      </c>
      <c r="B5" s="7">
        <v>599</v>
      </c>
      <c r="C5" s="7">
        <v>689</v>
      </c>
      <c r="D5" s="7">
        <v>772</v>
      </c>
      <c r="F5" s="5" t="s">
        <v>170</v>
      </c>
      <c r="G5" s="7">
        <v>569</v>
      </c>
      <c r="H5" s="7">
        <v>658</v>
      </c>
      <c r="I5" s="7">
        <v>755</v>
      </c>
      <c r="K5" s="5" t="s">
        <v>170</v>
      </c>
      <c r="L5" s="7">
        <v>523</v>
      </c>
      <c r="M5" s="7">
        <v>625</v>
      </c>
      <c r="N5" s="7">
        <v>723</v>
      </c>
    </row>
    <row r="6" spans="1:14" x14ac:dyDescent="0.3">
      <c r="A6" s="5" t="s">
        <v>171</v>
      </c>
      <c r="B6" s="7">
        <v>624</v>
      </c>
      <c r="C6" s="7">
        <v>718</v>
      </c>
      <c r="D6" s="7">
        <v>804</v>
      </c>
      <c r="F6" s="5" t="s">
        <v>171</v>
      </c>
      <c r="G6" s="7">
        <v>686</v>
      </c>
      <c r="H6" s="7">
        <v>695</v>
      </c>
      <c r="I6" s="7">
        <v>762</v>
      </c>
      <c r="K6" s="5" t="s">
        <v>171</v>
      </c>
      <c r="L6" s="7">
        <v>741</v>
      </c>
      <c r="M6" s="7">
        <v>730</v>
      </c>
      <c r="N6" s="7">
        <v>788</v>
      </c>
    </row>
    <row r="7" spans="1:14" x14ac:dyDescent="0.3">
      <c r="A7" s="5" t="s">
        <v>172</v>
      </c>
      <c r="B7" s="7">
        <v>573</v>
      </c>
      <c r="C7" s="7">
        <v>659</v>
      </c>
      <c r="D7" s="7">
        <v>738</v>
      </c>
      <c r="F7" s="5" t="s">
        <v>172</v>
      </c>
      <c r="G7" s="7">
        <v>544</v>
      </c>
      <c r="H7" s="7">
        <v>671</v>
      </c>
      <c r="I7" s="7">
        <v>765</v>
      </c>
      <c r="K7" s="5" t="s">
        <v>172</v>
      </c>
      <c r="L7" s="7">
        <v>588</v>
      </c>
      <c r="M7" s="7">
        <v>628</v>
      </c>
      <c r="N7" s="7">
        <v>714</v>
      </c>
    </row>
    <row r="8" spans="1:14" x14ac:dyDescent="0.3">
      <c r="A8" s="5" t="s">
        <v>173</v>
      </c>
      <c r="B8" s="7">
        <v>466</v>
      </c>
      <c r="C8" s="7">
        <v>536</v>
      </c>
      <c r="D8" s="7">
        <v>600</v>
      </c>
      <c r="F8" s="5" t="s">
        <v>173</v>
      </c>
      <c r="G8" s="7">
        <v>513</v>
      </c>
      <c r="H8" s="7">
        <v>502</v>
      </c>
      <c r="I8" s="7">
        <v>642</v>
      </c>
      <c r="K8" s="5" t="s">
        <v>173</v>
      </c>
      <c r="L8" s="7">
        <v>472</v>
      </c>
      <c r="M8" s="7">
        <v>484</v>
      </c>
      <c r="N8" s="7">
        <v>623</v>
      </c>
    </row>
    <row r="9" spans="1:14" x14ac:dyDescent="0.3">
      <c r="A9" s="5" t="s">
        <v>174</v>
      </c>
      <c r="B9" s="7">
        <v>512</v>
      </c>
      <c r="C9" s="7">
        <v>589</v>
      </c>
      <c r="D9" s="7">
        <v>667</v>
      </c>
      <c r="F9" s="5" t="s">
        <v>174</v>
      </c>
      <c r="G9" s="7">
        <v>486</v>
      </c>
      <c r="H9" s="7">
        <v>483</v>
      </c>
      <c r="I9" s="7">
        <v>682</v>
      </c>
      <c r="K9" s="5" t="s">
        <v>174</v>
      </c>
      <c r="L9" s="7">
        <v>525</v>
      </c>
      <c r="M9" s="7">
        <v>501</v>
      </c>
      <c r="N9" s="7">
        <v>706</v>
      </c>
    </row>
    <row r="10" spans="1:14" x14ac:dyDescent="0.3">
      <c r="A10" s="5" t="s">
        <v>175</v>
      </c>
      <c r="B10" s="7">
        <v>509</v>
      </c>
      <c r="C10" s="7">
        <v>585</v>
      </c>
      <c r="D10" s="7">
        <v>655</v>
      </c>
      <c r="F10" s="5" t="s">
        <v>175</v>
      </c>
      <c r="G10" s="7">
        <v>560</v>
      </c>
      <c r="H10" s="7">
        <v>492</v>
      </c>
      <c r="I10" s="7">
        <v>607</v>
      </c>
      <c r="K10" s="5" t="s">
        <v>175</v>
      </c>
      <c r="L10" s="7">
        <v>515</v>
      </c>
      <c r="M10" s="7">
        <v>533</v>
      </c>
      <c r="N10" s="7">
        <v>624</v>
      </c>
    </row>
    <row r="12" spans="1:14" x14ac:dyDescent="0.3">
      <c r="F12" s="2" t="s">
        <v>16</v>
      </c>
      <c r="G12" s="4" t="s">
        <v>176</v>
      </c>
    </row>
    <row r="13" spans="1:14" x14ac:dyDescent="0.3">
      <c r="F13" s="5" t="s">
        <v>164</v>
      </c>
      <c r="G13" s="5" t="s">
        <v>165</v>
      </c>
      <c r="H13" s="5" t="s">
        <v>166</v>
      </c>
      <c r="I13" s="5" t="s">
        <v>167</v>
      </c>
    </row>
    <row r="14" spans="1:14" x14ac:dyDescent="0.3">
      <c r="F14" s="5" t="s">
        <v>168</v>
      </c>
      <c r="G14" s="7">
        <v>1429</v>
      </c>
      <c r="H14" s="7">
        <v>1593</v>
      </c>
      <c r="I14" s="7">
        <v>1681</v>
      </c>
    </row>
    <row r="15" spans="1:14" x14ac:dyDescent="0.3">
      <c r="F15" s="5" t="s">
        <v>169</v>
      </c>
      <c r="G15" s="7">
        <v>2051</v>
      </c>
      <c r="H15" s="7">
        <v>2159</v>
      </c>
      <c r="I15" s="7">
        <v>2497</v>
      </c>
    </row>
    <row r="16" spans="1:14" x14ac:dyDescent="0.3">
      <c r="F16" s="5" t="s">
        <v>170</v>
      </c>
      <c r="G16" s="7">
        <v>1691</v>
      </c>
      <c r="H16" s="7">
        <v>1972</v>
      </c>
      <c r="I16" s="7">
        <v>2250</v>
      </c>
    </row>
    <row r="17" spans="6:9" x14ac:dyDescent="0.3">
      <c r="F17" s="5" t="s">
        <v>171</v>
      </c>
      <c r="G17" s="7">
        <v>2051</v>
      </c>
      <c r="H17" s="7">
        <v>2143</v>
      </c>
      <c r="I17" s="7">
        <v>2354</v>
      </c>
    </row>
    <row r="18" spans="6:9" x14ac:dyDescent="0.3">
      <c r="F18" s="5" t="s">
        <v>172</v>
      </c>
      <c r="G18" s="7">
        <v>1705</v>
      </c>
      <c r="H18" s="7">
        <v>1958</v>
      </c>
      <c r="I18" s="7">
        <v>2217</v>
      </c>
    </row>
    <row r="19" spans="6:9" x14ac:dyDescent="0.3">
      <c r="F19" s="5" t="s">
        <v>173</v>
      </c>
      <c r="G19" s="7">
        <v>1451</v>
      </c>
      <c r="H19" s="7">
        <v>1522</v>
      </c>
      <c r="I19" s="7">
        <v>1865</v>
      </c>
    </row>
    <row r="20" spans="6:9" x14ac:dyDescent="0.3">
      <c r="F20" s="5" t="s">
        <v>174</v>
      </c>
      <c r="G20" s="7">
        <v>1523</v>
      </c>
      <c r="H20" s="7">
        <v>1573</v>
      </c>
      <c r="I20" s="7">
        <v>2055</v>
      </c>
    </row>
    <row r="21" spans="6:9" x14ac:dyDescent="0.3">
      <c r="F21" s="5" t="s">
        <v>175</v>
      </c>
      <c r="G21" s="7">
        <v>1584</v>
      </c>
      <c r="H21" s="7">
        <v>1610</v>
      </c>
      <c r="I21" s="7">
        <v>1886</v>
      </c>
    </row>
  </sheetData>
  <dataConsolidate topLabels="1">
    <dataRefs count="3">
      <dataRef ref="A2:D10" sheet="분석작업-2"/>
      <dataRef ref="F2:I10" sheet="분석작업-2"/>
      <dataRef ref="K2:N10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J13" sqref="J13"/>
    </sheetView>
  </sheetViews>
  <sheetFormatPr defaultRowHeight="16.5" x14ac:dyDescent="0.3"/>
  <cols>
    <col min="7" max="7" width="5.625" customWidth="1"/>
  </cols>
  <sheetData>
    <row r="1" spans="1:6" ht="20.25" x14ac:dyDescent="0.3">
      <c r="A1" s="30" t="s">
        <v>177</v>
      </c>
      <c r="B1" s="30"/>
      <c r="C1" s="30"/>
      <c r="D1" s="30"/>
      <c r="E1" s="30"/>
      <c r="F1" s="30"/>
    </row>
    <row r="3" spans="1:6" x14ac:dyDescent="0.3">
      <c r="A3" s="44" t="s">
        <v>178</v>
      </c>
      <c r="B3" s="42" t="s">
        <v>179</v>
      </c>
      <c r="C3" s="39" t="s">
        <v>180</v>
      </c>
      <c r="D3" s="40"/>
      <c r="E3" s="41"/>
      <c r="F3" s="38" t="s">
        <v>181</v>
      </c>
    </row>
    <row r="4" spans="1:6" x14ac:dyDescent="0.3">
      <c r="A4" s="43"/>
      <c r="B4" s="43"/>
      <c r="C4" s="22" t="s">
        <v>182</v>
      </c>
      <c r="D4" s="22" t="s">
        <v>183</v>
      </c>
      <c r="E4" s="22" t="s">
        <v>184</v>
      </c>
      <c r="F4" s="38"/>
    </row>
    <row r="5" spans="1:6" x14ac:dyDescent="0.3">
      <c r="A5" s="5" t="s">
        <v>185</v>
      </c>
      <c r="B5" s="5" t="s">
        <v>186</v>
      </c>
      <c r="C5" s="7">
        <v>2652</v>
      </c>
      <c r="D5" s="7">
        <v>2970</v>
      </c>
      <c r="E5" s="7">
        <v>3842</v>
      </c>
      <c r="F5" s="7">
        <f>SUM(C5:E5)</f>
        <v>9464</v>
      </c>
    </row>
    <row r="6" spans="1:6" x14ac:dyDescent="0.3">
      <c r="A6" s="5" t="s">
        <v>187</v>
      </c>
      <c r="B6" s="5" t="s">
        <v>188</v>
      </c>
      <c r="C6" s="7">
        <v>3851</v>
      </c>
      <c r="D6" s="7">
        <v>3241</v>
      </c>
      <c r="E6" s="7">
        <v>3771</v>
      </c>
      <c r="F6" s="7">
        <f t="shared" ref="F6:F12" si="0">SUM(C6:E6)</f>
        <v>10863</v>
      </c>
    </row>
    <row r="7" spans="1:6" x14ac:dyDescent="0.3">
      <c r="A7" s="5" t="s">
        <v>189</v>
      </c>
      <c r="B7" s="5" t="s">
        <v>190</v>
      </c>
      <c r="C7" s="7">
        <v>11574</v>
      </c>
      <c r="D7" s="7">
        <v>16574</v>
      </c>
      <c r="E7" s="7">
        <v>19543</v>
      </c>
      <c r="F7" s="7">
        <f t="shared" si="0"/>
        <v>47691</v>
      </c>
    </row>
    <row r="8" spans="1:6" x14ac:dyDescent="0.3">
      <c r="A8" s="5" t="s">
        <v>191</v>
      </c>
      <c r="B8" s="5" t="s">
        <v>192</v>
      </c>
      <c r="C8" s="7">
        <v>985</v>
      </c>
      <c r="D8" s="7">
        <v>1103</v>
      </c>
      <c r="E8" s="7">
        <v>2415</v>
      </c>
      <c r="F8" s="7">
        <f t="shared" si="0"/>
        <v>4503</v>
      </c>
    </row>
    <row r="9" spans="1:6" x14ac:dyDescent="0.3">
      <c r="A9" s="5" t="s">
        <v>193</v>
      </c>
      <c r="B9" s="5" t="s">
        <v>194</v>
      </c>
      <c r="C9" s="7">
        <v>6574</v>
      </c>
      <c r="D9" s="7">
        <v>5172</v>
      </c>
      <c r="E9" s="7">
        <v>6054</v>
      </c>
      <c r="F9" s="7">
        <f t="shared" si="0"/>
        <v>17800</v>
      </c>
    </row>
    <row r="10" spans="1:6" x14ac:dyDescent="0.3">
      <c r="A10" s="5" t="s">
        <v>195</v>
      </c>
      <c r="B10" s="5" t="s">
        <v>196</v>
      </c>
      <c r="C10" s="7">
        <v>8541</v>
      </c>
      <c r="D10" s="7">
        <v>6547</v>
      </c>
      <c r="E10" s="7">
        <v>7685</v>
      </c>
      <c r="F10" s="7">
        <f t="shared" si="0"/>
        <v>22773</v>
      </c>
    </row>
    <row r="11" spans="1:6" x14ac:dyDescent="0.3">
      <c r="A11" s="5" t="s">
        <v>197</v>
      </c>
      <c r="B11" s="5" t="s">
        <v>198</v>
      </c>
      <c r="C11" s="7">
        <v>2358</v>
      </c>
      <c r="D11" s="7">
        <v>1681</v>
      </c>
      <c r="E11" s="7">
        <v>2381</v>
      </c>
      <c r="F11" s="7">
        <f t="shared" si="0"/>
        <v>6420</v>
      </c>
    </row>
    <row r="12" spans="1:6" x14ac:dyDescent="0.3">
      <c r="A12" s="5" t="s">
        <v>199</v>
      </c>
      <c r="B12" s="5" t="s">
        <v>200</v>
      </c>
      <c r="C12" s="7">
        <v>6578</v>
      </c>
      <c r="D12" s="7">
        <v>7367</v>
      </c>
      <c r="E12" s="7">
        <v>5948</v>
      </c>
      <c r="F12" s="7">
        <f t="shared" si="0"/>
        <v>19893</v>
      </c>
    </row>
  </sheetData>
  <mergeCells count="5">
    <mergeCell ref="A1:F1"/>
    <mergeCell ref="F3:F4"/>
    <mergeCell ref="C3:E3"/>
    <mergeCell ref="B3:B4"/>
    <mergeCell ref="A3:A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합계">
                <anchor moveWithCells="1" sizeWithCells="1">
                  <from>
                    <xdr:col>6</xdr:col>
                    <xdr:colOff>409575</xdr:colOff>
                    <xdr:row>2</xdr:row>
                    <xdr:rowOff>9525</xdr:rowOff>
                  </from>
                  <to>
                    <xdr:col>8</xdr:col>
                    <xdr:colOff>676275</xdr:colOff>
                    <xdr:row>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9"/>
  <sheetViews>
    <sheetView workbookViewId="0">
      <selection activeCell="O27" sqref="O27"/>
    </sheetView>
  </sheetViews>
  <sheetFormatPr defaultRowHeight="16.5" x14ac:dyDescent="0.3"/>
  <sheetData>
    <row r="1" spans="1:5" ht="20.25" x14ac:dyDescent="0.3">
      <c r="A1" s="30" t="s">
        <v>201</v>
      </c>
      <c r="B1" s="30"/>
      <c r="C1" s="30"/>
      <c r="D1" s="30"/>
      <c r="E1" s="30"/>
    </row>
    <row r="3" spans="1:5" x14ac:dyDescent="0.3">
      <c r="A3" s="5" t="s">
        <v>202</v>
      </c>
      <c r="B3" s="5" t="s">
        <v>203</v>
      </c>
      <c r="C3" s="5" t="s">
        <v>21</v>
      </c>
      <c r="D3" s="5" t="s">
        <v>22</v>
      </c>
      <c r="E3" s="5" t="s">
        <v>204</v>
      </c>
    </row>
    <row r="4" spans="1:5" x14ac:dyDescent="0.3">
      <c r="A4" s="5" t="s">
        <v>205</v>
      </c>
      <c r="B4" s="5" t="s">
        <v>206</v>
      </c>
      <c r="C4" s="8">
        <v>625</v>
      </c>
      <c r="D4" s="8">
        <v>596</v>
      </c>
      <c r="E4" s="8">
        <f>SUM(C4:D4)</f>
        <v>1221</v>
      </c>
    </row>
    <row r="5" spans="1:5" x14ac:dyDescent="0.3">
      <c r="A5" s="5" t="s">
        <v>207</v>
      </c>
      <c r="B5" s="5" t="s">
        <v>208</v>
      </c>
      <c r="C5" s="8">
        <v>341</v>
      </c>
      <c r="D5" s="8">
        <v>408</v>
      </c>
      <c r="E5" s="8">
        <f t="shared" ref="E5:E8" si="0">SUM(C5:D5)</f>
        <v>749</v>
      </c>
    </row>
    <row r="6" spans="1:5" x14ac:dyDescent="0.3">
      <c r="A6" s="5" t="s">
        <v>209</v>
      </c>
      <c r="B6" s="5" t="s">
        <v>210</v>
      </c>
      <c r="C6" s="8">
        <v>864</v>
      </c>
      <c r="D6" s="8">
        <v>843</v>
      </c>
      <c r="E6" s="8">
        <f t="shared" si="0"/>
        <v>1707</v>
      </c>
    </row>
    <row r="7" spans="1:5" x14ac:dyDescent="0.3">
      <c r="A7" s="5" t="s">
        <v>211</v>
      </c>
      <c r="B7" s="5" t="s">
        <v>212</v>
      </c>
      <c r="C7" s="8">
        <v>438</v>
      </c>
      <c r="D7" s="8">
        <v>472</v>
      </c>
      <c r="E7" s="8">
        <f t="shared" si="0"/>
        <v>910</v>
      </c>
    </row>
    <row r="8" spans="1:5" x14ac:dyDescent="0.3">
      <c r="A8" s="5" t="s">
        <v>213</v>
      </c>
      <c r="B8" s="5" t="s">
        <v>214</v>
      </c>
      <c r="C8" s="8">
        <v>552</v>
      </c>
      <c r="D8" s="8">
        <v>516</v>
      </c>
      <c r="E8" s="8">
        <f t="shared" si="0"/>
        <v>1068</v>
      </c>
    </row>
    <row r="9" spans="1:5" x14ac:dyDescent="0.3">
      <c r="A9" s="5" t="s">
        <v>71</v>
      </c>
      <c r="B9" s="9"/>
      <c r="C9" s="8">
        <f>AVERAGE(C4:C8)</f>
        <v>564</v>
      </c>
      <c r="D9" s="8">
        <f>AVERAGE(D4:D8)</f>
        <v>567</v>
      </c>
      <c r="E9" s="8">
        <f>AVERAGE(E4:E8)</f>
        <v>1131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2026-06-11T09:07:56Z</dcterms:modified>
</cp:coreProperties>
</file>