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기본서_컴활1급실기\01 엑셀\03 기본모의고사\"/>
    </mc:Choice>
  </mc:AlternateContent>
  <xr:revisionPtr revIDLastSave="0" documentId="13_ncr:1_{DFCC5CF7-8E68-4278-9DBA-0FBA99AF7ED1}" xr6:coauthVersionLast="47" xr6:coauthVersionMax="47" xr10:uidLastSave="{00000000-0000-0000-0000-000000000000}"/>
  <bookViews>
    <workbookView xWindow="28680" yWindow="-120" windowWidth="29040" windowHeight="15720" tabRatio="765" activeTab="1" xr2:uid="{0E0FC216-47B2-48BC-BA16-25062CF71296}"/>
  </bookViews>
  <sheets>
    <sheet name="기본작업" sheetId="1" r:id="rId1"/>
    <sheet name="계산작업" sheetId="2" r:id="rId2"/>
    <sheet name="기술부" sheetId="9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eta.AND" hidden="1" xlm="1">#NAME?</definedName>
    <definedName name="_xleta.T" hidden="1" xlm="1">#NAME?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2" l="1" a="1"/>
  <c r="B12" i="2" a="1"/>
  <c r="B13" i="2" a="1"/>
  <c r="B13" i="2"/>
  <c r="B14" i="2" a="1"/>
  <c r="B15" i="2" a="1"/>
  <c r="B15" i="2"/>
  <c r="B10" i="2" a="1"/>
  <c r="F39" i="2" a="1"/>
  <c r="I39" i="2" a="1"/>
  <c r="I21" i="2" a="1"/>
  <c r="I22" i="2" a="1"/>
  <c r="I23" i="2" a="1"/>
  <c r="I24" i="2" a="1"/>
  <c r="I25" i="2" a="1"/>
  <c r="I26" i="2" a="1"/>
  <c r="I27" i="2" a="1"/>
  <c r="I28" i="2" a="1"/>
  <c r="I29" i="2" a="1"/>
  <c r="I30" i="2" a="1"/>
  <c r="I31" i="2" a="1"/>
  <c r="I32" i="2" a="1"/>
  <c r="I33" i="2" a="1"/>
  <c r="I34" i="2" a="1"/>
  <c r="I35" i="2" a="1"/>
  <c r="I36" i="2" a="1"/>
  <c r="I37" i="2" a="1"/>
  <c r="I38" i="2" a="1"/>
  <c r="I20" i="2" a="1"/>
  <c r="F21" i="2" a="1"/>
  <c r="F21" i="2"/>
  <c r="F22" i="2" a="1"/>
  <c r="F23" i="2" a="1"/>
  <c r="F23" i="2"/>
  <c r="F24" i="2" a="1"/>
  <c r="F24" i="2"/>
  <c r="F25" i="2" a="1"/>
  <c r="F26" i="2" a="1"/>
  <c r="F27" i="2" a="1"/>
  <c r="F28" i="2" a="1"/>
  <c r="F29" i="2" a="1"/>
  <c r="F30" i="2" a="1"/>
  <c r="F31" i="2" a="1"/>
  <c r="F32" i="2" a="1"/>
  <c r="F33" i="2" a="1"/>
  <c r="F34" i="2" a="1"/>
  <c r="F35" i="2" a="1"/>
  <c r="F36" i="2" a="1"/>
  <c r="F37" i="2" a="1"/>
  <c r="F38" i="2" a="1"/>
  <c r="F20" i="2" a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E3" i="2"/>
  <c r="F11" i="2" a="1"/>
  <c r="F12" i="2" a="1"/>
  <c r="F10" i="2" a="1"/>
  <c r="C4" i="2"/>
  <c r="C5" i="2"/>
  <c r="C6" i="2"/>
  <c r="C3" i="2"/>
  <c r="A34" i="1"/>
  <c r="D3" i="6"/>
  <c r="D4" i="6"/>
  <c r="D5" i="6"/>
  <c r="D6" i="6"/>
  <c r="B11" i="2" l="1"/>
  <c r="B12" i="2"/>
  <c r="B14" i="2"/>
  <c r="B10" i="2"/>
  <c r="F39" i="2"/>
  <c r="I39" i="2"/>
  <c r="I21" i="2"/>
  <c r="I22" i="2"/>
  <c r="I23" i="2"/>
  <c r="I24" i="2"/>
  <c r="I25" i="2"/>
  <c r="I26" i="2"/>
  <c r="I28" i="2"/>
  <c r="I29" i="2"/>
  <c r="I30" i="2"/>
  <c r="I31" i="2"/>
  <c r="I32" i="2"/>
  <c r="I33" i="2"/>
  <c r="I34" i="2"/>
  <c r="I35" i="2"/>
  <c r="I36" i="2"/>
  <c r="I37" i="2"/>
  <c r="I38" i="2"/>
  <c r="I27" i="2"/>
  <c r="I20" i="2"/>
  <c r="F28" i="2"/>
  <c r="F30" i="2"/>
  <c r="F37" i="2"/>
  <c r="F22" i="2"/>
  <c r="F27" i="2"/>
  <c r="F29" i="2"/>
  <c r="F31" i="2"/>
  <c r="F35" i="2"/>
  <c r="F38" i="2"/>
  <c r="F25" i="2"/>
  <c r="F26" i="2"/>
  <c r="F32" i="2"/>
  <c r="F36" i="2"/>
  <c r="F33" i="2"/>
  <c r="F34" i="2"/>
  <c r="F20" i="2"/>
  <c r="F12" i="2"/>
  <c r="F11" i="2"/>
  <c r="F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81958A1-A8F8-47C0-A6E7-3AAEA38C0F0C}" name="MS Access Database_Query" type="1" refreshedVersion="8" background="1">
    <dbPr connection="DSN=MS Access Database;DBQ=C:\2026기본서_컴활1급실기\01 엑셀\03 기본모의고사\성적.accdb;DefaultDir=C:\2026기본서_컴활1급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`C:\2026기본서_컴활1급실기\01 엑셀\03 기본모의고사\성적.accdb`.사원평가정보 사원평가정보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<sst xmlns="http://schemas.openxmlformats.org/spreadsheetml/2006/main" count="278" uniqueCount="182">
  <si>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</si>
  <si>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</si>
  <si>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</si>
  <si>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</si>
  <si>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</si>
  <si>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</si>
  <si>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</si>
  <si>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</si>
  <si>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</si>
  <si>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</si>
  <si>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</si>
  <si>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</si>
  <si>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</si>
  <si>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</si>
  <si>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</si>
  <si>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</si>
  <si>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</si>
  <si>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</si>
  <si>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</si>
  <si>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</si>
  <si>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</si>
  <si>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</si>
  <si>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</si>
  <si>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</si>
  <si>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</si>
  <si>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</si>
  <si>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</si>
  <si>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</si>
  <si>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</si>
  <si>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</si>
  <si>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</si>
  <si>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</si>
  <si>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</si>
  <si>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</si>
  <si>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</si>
  <si>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</si>
  <si>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</si>
  <si>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</si>
  <si>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</si>
  <si>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</si>
  <si>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</si>
  <si>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</si>
  <si>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</si>
  <si>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</si>
  <si>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</si>
  <si>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</si>
  <si>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</si>
  <si>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</si>
  <si>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</si>
  <si>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</si>
  <si>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</si>
  <si>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</si>
  <si>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</si>
  <si>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</si>
  <si>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</si>
  <si>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</si>
  <si>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</si>
  <si>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</si>
  <si>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</si>
  <si>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</si>
  <si>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</si>
  <si>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</si>
  <si>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</si>
  <si>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</si>
  <si>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</si>
  <si>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</si>
  <si>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</si>
  <si>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</si>
  <si>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</si>
  <si>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</si>
  <si>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</si>
  <si>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</si>
  <si>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</si>
  <si>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</si>
  <si>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</si>
  <si>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</si>
  <si>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</si>
  <si>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</si>
  <si>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</si>
  <si>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</si>
  <si>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</si>
  <si>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</si>
  <si>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</si>
  <si>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</si>
  <si>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</si>
  <si>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</si>
  <si>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</si>
  <si>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</si>
  <si>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</si>
  <si>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</si>
  <si>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</si>
  <si>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</si>
  <si>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</si>
  <si>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</si>
  <si>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</si>
  <si>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</si>
  <si>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</si>
  <si>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</si>
  <si>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</si>
  <si>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</si>
  <si>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</si>
  <si>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</si>
  <si>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</si>
  <si>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</si>
  <si>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</si>
  <si>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</si>
  <si>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</si>
  <si>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</si>
  <si>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</si>
  <si>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</si>
  <si>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</si>
  <si>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</si>
  <si>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</si>
  <si>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</si>
  <si>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</si>
  <si>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</si>
  <si>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</si>
  <si>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</si>
  <si>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</si>
  <si>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</si>
  <si>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</si>
  <si>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</si>
  <si>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</si>
  <si>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</si>
  <si>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</si>
  <si>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</si>
  <si>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</si>
  <si>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</si>
  <si>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</si>
  <si>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</si>
  <si>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</si>
  <si>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</si>
  <si>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</si>
  <si>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</si>
  <si>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</si>
  <si>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</si>
  <si>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</si>
  <si>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</si>
  <si>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</si>
  <si>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</si>
  <si>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</si>
  <si>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</si>
  <si>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</si>
  <si>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</si>
  <si>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</si>
  <si>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</si>
  <si>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</si>
  <si>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</si>
  <si>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</si>
  <si>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</si>
  <si>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</si>
  <si>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</si>
  <si>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</si>
  <si>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</si>
  <si>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</si>
  <si>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</si>
  <si>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</si>
  <si>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</si>
  <si>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</si>
  <si>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</si>
  <si>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</si>
  <si>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</si>
  <si>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</si>
  <si>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</si>
  <si>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</si>
  <si>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</si>
  <si>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</si>
  <si>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</si>
  <si>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</si>
  <si>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</si>
  <si>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</si>
  <si>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</si>
  <si>
    <t>마소희</t>
  </si>
  <si>
    <t>박혁거</t>
  </si>
  <si>
    <t>우성룡</t>
  </si>
  <si>
    <t>최민정</t>
  </si>
  <si>
    <t>(모두)</t>
  </si>
  <si>
    <t>평균 : 영어독해</t>
  </si>
  <si>
    <t>평균 : 영어듣기</t>
  </si>
  <si>
    <t>평균 : 전산이론</t>
  </si>
  <si>
    <t>평균 : 전산실기</t>
  </si>
  <si>
    <t>&gt;=2021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</si>
</sst>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64" formatCode="#,##0_ "/>
    <numFmt numFmtId="165" formatCode="_-&quot;₩&quot;* #,##0.0_-;\-&quot;₩&quot;* #,##0.0_-;_-&quot;₩&quot;* &quot;-&quot;_-;_-@_-"/>
    <numFmt numFmtId="166" formatCode="00&quot;점&quot;"/>
    <numFmt numFmtId="169" formatCode="[Red][&gt;=120]&quot;★&quot;* 0;[Blue][&gt;=100]&quot;☆&quot;* 0;\ 0"/>
  </numFmts>
  <fonts count="8">
    <font>
      <sz val="11"/>
      <color theme="1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b/>
      <sz val="11"/>
      <color theme="1"/>
      <name val="Calibri"/>
      <family val="3"/>
      <charset val="129"/>
      <scheme val="minor"/>
    </font>
    <font>
      <b/>
      <sz val="10"/>
      <color theme="1"/>
      <name val="Calibri"/>
      <family val="3"/>
      <charset val="129"/>
      <scheme val="minor"/>
    </font>
    <font>
      <sz val="11"/>
      <name val="돋움"/>
      <family val="3"/>
      <charset val="129"/>
    </font>
    <font>
      <sz val="11"/>
      <name val="Calibri"/>
      <family val="3"/>
      <charset val="129"/>
      <scheme val="minor"/>
    </font>
    <font>
      <b/>
      <sz val="12"/>
      <color theme="1"/>
      <name val="Calibri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64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65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66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169" fontId="0" fillId="0" borderId="3" xfId="0" applyNumberFormat="1" applyBorder="1">
      <alignment vertical="center"/>
    </xf>
    <xf numFmtId="169" fontId="0" fillId="0" borderId="4" xfId="0" applyNumberFormat="1" applyBorder="1">
      <alignment vertical="center"/>
    </xf>
    <xf numFmtId="169" fontId="0" fillId="0" borderId="6" xfId="0" applyNumberFormat="1" applyBorder="1">
      <alignment vertical="center"/>
    </xf>
    <xf numFmtId="169" fontId="0" fillId="0" borderId="7" xfId="0" applyNumberFormat="1" applyBorder="1">
      <alignment vertical="center"/>
    </xf>
    <xf numFmtId="169" fontId="0" fillId="0" borderId="9" xfId="0" applyNumberFormat="1" applyBorder="1">
      <alignment vertical="center"/>
    </xf>
    <xf numFmtId="169" fontId="0" fillId="0" borderId="1" xfId="0" applyNumberFormat="1" applyBorder="1">
      <alignment vertical="center"/>
    </xf>
    <xf numFmtId="0" fontId="0" fillId="0" borderId="5" xfId="3" applyNumberFormat="1" applyFont="1" applyBorder="1">
      <alignment vertical="center"/>
    </xf>
    <xf numFmtId="0" fontId="0" fillId="0" borderId="8" xfId="3" applyNumberFormat="1" applyFont="1" applyBorder="1">
      <alignment vertical="center"/>
    </xf>
    <xf numFmtId="0" fontId="0" fillId="0" borderId="2" xfId="3" applyNumberFormat="1" applyFon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10"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u val="double"/>
      </font>
    </dxf>
    <dxf>
      <font>
        <b/>
        <i val="0"/>
        <u val="double"/>
      </font>
    </dxf>
    <dxf>
      <fill>
        <patternFill patternType="solid">
          <fgColor rgb="FFFFC0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</a:t>
            </a:r>
            <a:r>
              <a:rPr lang="ko-KR" altLang="en-US" baseline="0"/>
              <a:t> 수주 내역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수주합계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6E-499D-9471-D576A7A65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100" i="1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100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6</xdr:row>
      <xdr:rowOff>152400</xdr:rowOff>
    </xdr:from>
    <xdr:to>
      <xdr:col>1</xdr:col>
      <xdr:colOff>590550</xdr:colOff>
      <xdr:row>10</xdr:row>
      <xdr:rowOff>47625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45AADDEF-EE09-0027-74B5-0E18FF1416A2}"/>
            </a:ext>
          </a:extLst>
        </xdr:cNvPr>
        <xdr:cNvSpPr/>
      </xdr:nvSpPr>
      <xdr:spPr>
        <a:xfrm>
          <a:off x="1" y="1323975"/>
          <a:ext cx="1323974" cy="657225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sz="1100"/>
        </a:p>
      </xdr:txBody>
    </xdr:sp>
    <xdr:clientData/>
  </xdr:twoCellAnchor>
  <xdr:twoCellAnchor>
    <xdr:from>
      <xdr:col>2</xdr:col>
      <xdr:colOff>19050</xdr:colOff>
      <xdr:row>7</xdr:row>
      <xdr:rowOff>9524</xdr:rowOff>
    </xdr:from>
    <xdr:to>
      <xdr:col>3</xdr:col>
      <xdr:colOff>723900</xdr:colOff>
      <xdr:row>10</xdr:row>
      <xdr:rowOff>38099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03EA221C-0D0B-3E64-1DEC-37C908FD81B6}"/>
            </a:ext>
          </a:extLst>
        </xdr:cNvPr>
        <xdr:cNvSpPr/>
      </xdr:nvSpPr>
      <xdr:spPr>
        <a:xfrm>
          <a:off x="1362075" y="1371599"/>
          <a:ext cx="1314450" cy="600075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en park" refreshedDate="46155.661356828707" backgroundQuery="1" createdVersion="8" refreshedVersion="8" minRefreshableVersion="3" recordCount="37" xr:uid="{DC70DE05-7C6C-443D-985B-9A8C22987191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CFA619-2C56-4334-8B89-EB649A6883B3}" name="피벗 테이블1" cacheId="2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66"/>
    <dataField name="평균 : 영어듣기" fld="3" subtotal="average" baseField="1" baseItem="0" numFmtId="166"/>
    <dataField name="평균 : 전산이론" fld="4" subtotal="average" baseField="1" baseItem="0" numFmtId="166"/>
    <dataField name="평균 : 전산실기" fld="5" subtotal="average" baseField="1" baseItem="0" numFmtId="16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1E788C9-5E79-4E27-852A-1A50D27C0D4A}" name="표2" displayName="표2" ref="A1:F11" totalsRowShown="0">
  <autoFilter ref="A1:F11" xr:uid="{31E788C9-5E79-4E27-852A-1A50D27C0D4A}"/>
  <tableColumns count="6">
    <tableColumn id="1" xr3:uid="{E39038D0-ED36-4290-86FF-9C992BF7B1DD}" name="이름"/>
    <tableColumn id="2" xr3:uid="{F1D704CB-E978-43B7-8E19-A854DD2483E9}" name="부서명"/>
    <tableColumn id="3" xr3:uid="{7AAE309A-10C1-43AA-825E-0A48EE1E16C3}" name="영어독해"/>
    <tableColumn id="4" xr3:uid="{3C8814C8-9B61-4895-AA98-95F56FB09B7F}" name="영어듣기"/>
    <tableColumn id="5" xr3:uid="{10EEE5B2-DE4D-4302-A9AA-AA652CFC32DB}" name="전산이론"/>
    <tableColumn id="6" xr3:uid="{4E785A0A-22A0-414A-93DB-995763841C68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E7" sqref="E7"/>
    </sheetView>
  </sheetViews>
  <sheetFormatPr defaultRowHeight="15"/>
  <cols>
    <col min="1" max="1" width="12" customWidth="1"/>
    <col min="3" max="3" width="6.7109375" customWidth="1"/>
  </cols>
  <sheetData>
    <row r="1" spans="1:18">
      <c r="A1" t="s">
        <v>167</v>
      </c>
    </row>
    <row r="3" spans="1:18">
      <c r="A3" s="1" t="s">
        <v>168</v>
      </c>
      <c r="B3" s="1" t="s">
        <v>169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4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154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155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156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157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158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159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162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163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164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165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166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160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161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171</v>
      </c>
    </row>
    <row r="34" spans="1:7">
      <c r="A34" t="b">
        <f>AND(AVERAGE(C4:E4)&gt;=80,F4&gt;=G4)</f>
        <v>0</v>
      </c>
    </row>
    <row r="36" spans="1:7">
      <c r="A36" s="1" t="s">
        <v>168</v>
      </c>
      <c r="B36" s="1" t="s">
        <v>169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154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163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165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J3">
    <cfRule type="expression" dxfId="8" priority="3">
      <formula>COUNTIF($C$4:$G$4, "&gt;=80")</formula>
    </cfRule>
  </conditionalFormatting>
  <conditionalFormatting sqref="A4:G31">
    <cfRule type="expression" dxfId="7" priority="1">
      <formula>COUNTIF($C4:$G4, "&gt;=80") = 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zoomScaleNormal="100" workbookViewId="0">
      <selection activeCell="H16" sqref="H16"/>
    </sheetView>
  </sheetViews>
  <sheetFormatPr defaultRowHeight="15"/>
  <cols>
    <col min="2" max="2" width="11.5703125" bestFit="1" customWidth="1"/>
    <col min="5" max="5" width="15.42578125" customWidth="1"/>
    <col min="6" max="6" width="12.85546875" customWidth="1"/>
    <col min="7" max="7" width="14" customWidth="1"/>
    <col min="8" max="8" width="11.5703125" customWidth="1"/>
    <col min="9" max="9" width="11.140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35" t="s">
        <v>170</v>
      </c>
      <c r="F2" s="36"/>
      <c r="G2" s="37"/>
      <c r="H2" s="3" t="s">
        <v>26</v>
      </c>
      <c r="I2" s="3" t="s">
        <v>22</v>
      </c>
    </row>
    <row r="3" spans="1:9">
      <c r="A3" s="4">
        <v>2006</v>
      </c>
      <c r="B3" s="4">
        <v>2017</v>
      </c>
      <c r="C3" s="1">
        <f>COUNTIFS($D$20:$D$39, "&gt;="&amp;A3, $D$20:$D$39, "&lt;="&amp;B3)</f>
        <v>6</v>
      </c>
      <c r="E3" s="38">
        <f>DSUM(A19:I39, 7, H2:I3)</f>
        <v>1200000</v>
      </c>
      <c r="F3" s="39"/>
      <c r="G3" s="40"/>
      <c r="H3" s="3" t="s">
        <v>29</v>
      </c>
      <c r="I3" s="3" t="s">
        <v>181</v>
      </c>
    </row>
    <row r="4" spans="1:9">
      <c r="A4" s="4">
        <v>2018</v>
      </c>
      <c r="B4" s="4">
        <v>2019</v>
      </c>
      <c r="C4" s="1">
        <f t="shared" ref="C4:C6" si="0">COUNTIFS($D$20:$D$39, "&gt;="&amp;A4, $D$20:$D$39, 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 $G$20:$G$39)))</f>
        <v>1333333</v>
      </c>
      <c r="E10" s="2" t="s">
        <v>30</v>
      </c>
      <c r="F10" s="6" cm="1">
        <f t="array" ref="F10">SUM(IF((RIGHT($A$20:$A$39,2) = E10) * IFERROR(FIND("판매", $A$20:$A$39) &gt;=1, FALSE), $G$20:$G$39))</f>
        <v>4000000</v>
      </c>
    </row>
    <row r="11" spans="1:9">
      <c r="A11" s="1" t="s">
        <v>31</v>
      </c>
      <c r="B11" s="5">
        <f t="array" ref="B11">TRUNC(AVERAGE(IF($A$20:$A$39=A11, $G$20:$G$39)))</f>
        <v>1250000</v>
      </c>
      <c r="E11" s="2" t="s">
        <v>32</v>
      </c>
      <c r="F11" s="6" cm="1">
        <f t="array" ref="F11">SUM(IF((RIGHT($A$20:$A$39,2) = E11) * IFERROR(FIND("판매", $A$20:$A$39) &gt;=1, FALSE), $G$20:$G$39))</f>
        <v>5000000</v>
      </c>
    </row>
    <row r="12" spans="1:9">
      <c r="A12" s="1" t="s">
        <v>33</v>
      </c>
      <c r="B12" s="5">
        <f t="array" ref="B12">TRUNC(AVERAGE(IF($A$20:$A$39=A12, $G$20:$G$39)))</f>
        <v>1266666</v>
      </c>
      <c r="E12" s="2" t="s">
        <v>34</v>
      </c>
      <c r="F12" s="6" cm="1">
        <f t="array" ref="F12">SUM(IF((RIGHT($A$20:$A$39,2) = E12) * IFERROR(FIND("판매", $A$20:$A$39) &gt;=1, FALSE), $G$20:$G$39))</f>
        <v>3800000</v>
      </c>
    </row>
    <row r="13" spans="1:9">
      <c r="A13" s="1" t="s">
        <v>35</v>
      </c>
      <c r="B13" s="5">
        <f t="array" ref="B13">TRUNC(AVERAGE(IF($A$20:$A$39=A13, $G$20:$G$39)))</f>
        <v>1137500</v>
      </c>
    </row>
    <row r="14" spans="1:9">
      <c r="A14" s="1" t="s">
        <v>36</v>
      </c>
      <c r="B14" s="5">
        <f t="array" ref="B14">TRUNC(AVERAGE(IF($A$20:$A$39=A14, $G$20:$G$39)))</f>
        <v>1233333</v>
      </c>
    </row>
    <row r="15" spans="1:9">
      <c r="A15" s="1" t="s">
        <v>37</v>
      </c>
      <c r="B15" s="5">
        <f t="array" ref="B15">TRUNC(AVERAGE(IF($A$20:$A$39=A15, $G$20:$G$39)))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UPPER((REPLACE(C20,2,0, RIGHT(D20,2))))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UPPER((REPLACE(C21,2,0, RIGHT(D21,2))))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F251C-5627-4B68-A31F-3F2AFB0A450E}">
  <dimension ref="A1:F11"/>
  <sheetViews>
    <sheetView workbookViewId="0">
      <selection activeCell="F35" sqref="F35"/>
    </sheetView>
  </sheetViews>
  <sheetFormatPr defaultRowHeight="15"/>
  <cols>
    <col min="2" max="2" width="9.5703125" customWidth="1"/>
    <col min="3" max="6" width="11.7109375" customWidth="1"/>
  </cols>
  <sheetData>
    <row r="1" spans="1:6">
      <c r="A1" t="s">
        <v>0</v>
      </c>
      <c r="B1" t="s">
        <v>88</v>
      </c>
      <c r="C1" t="s">
        <v>90</v>
      </c>
      <c r="D1" t="s">
        <v>91</v>
      </c>
      <c r="E1" t="s">
        <v>92</v>
      </c>
      <c r="F1" t="s">
        <v>93</v>
      </c>
    </row>
    <row r="2" spans="1:6">
      <c r="A2" t="s">
        <v>172</v>
      </c>
      <c r="B2" t="s">
        <v>95</v>
      </c>
      <c r="C2">
        <v>76</v>
      </c>
      <c r="D2">
        <v>72</v>
      </c>
      <c r="E2">
        <v>100</v>
      </c>
      <c r="F2">
        <v>100</v>
      </c>
    </row>
    <row r="3" spans="1:6">
      <c r="A3" t="s">
        <v>94</v>
      </c>
      <c r="B3" t="s">
        <v>95</v>
      </c>
      <c r="C3">
        <v>52</v>
      </c>
      <c r="D3">
        <v>64</v>
      </c>
      <c r="E3">
        <v>70</v>
      </c>
      <c r="F3">
        <v>90</v>
      </c>
    </row>
    <row r="4" spans="1:6">
      <c r="A4" t="s">
        <v>175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174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102</v>
      </c>
      <c r="B6" t="s">
        <v>95</v>
      </c>
      <c r="C6">
        <v>52</v>
      </c>
      <c r="D6">
        <v>48</v>
      </c>
      <c r="E6">
        <v>0</v>
      </c>
      <c r="F6">
        <v>100</v>
      </c>
    </row>
    <row r="7" spans="1:6">
      <c r="A7" t="s">
        <v>103</v>
      </c>
      <c r="B7" t="s">
        <v>95</v>
      </c>
      <c r="C7">
        <v>64</v>
      </c>
      <c r="D7">
        <v>40</v>
      </c>
      <c r="E7">
        <v>90</v>
      </c>
      <c r="F7">
        <v>100</v>
      </c>
    </row>
    <row r="8" spans="1:6">
      <c r="A8" t="s">
        <v>173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112</v>
      </c>
      <c r="B9" t="s">
        <v>95</v>
      </c>
      <c r="C9">
        <v>68</v>
      </c>
      <c r="D9">
        <v>72</v>
      </c>
      <c r="E9">
        <v>100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107</v>
      </c>
      <c r="B11" t="s">
        <v>95</v>
      </c>
      <c r="C11">
        <v>68</v>
      </c>
      <c r="D11">
        <v>60</v>
      </c>
      <c r="E11">
        <v>100</v>
      </c>
      <c r="F11">
        <v>100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C5" sqref="C5"/>
    </sheetView>
  </sheetViews>
  <sheetFormatPr defaultRowHeight="15"/>
  <cols>
    <col min="1" max="1" width="9.7109375" bestFit="1" customWidth="1"/>
    <col min="2" max="6" width="15.42578125" bestFit="1" customWidth="1"/>
  </cols>
  <sheetData>
    <row r="2" spans="1:5">
      <c r="A2" s="46" t="s">
        <v>0</v>
      </c>
      <c r="B2" t="s">
        <v>176</v>
      </c>
    </row>
    <row r="4" spans="1:5">
      <c r="A4" s="46" t="s">
        <v>88</v>
      </c>
      <c r="B4" t="s">
        <v>177</v>
      </c>
      <c r="C4" t="s">
        <v>178</v>
      </c>
      <c r="D4" t="s">
        <v>179</v>
      </c>
      <c r="E4" t="s">
        <v>180</v>
      </c>
    </row>
    <row r="5" spans="1:5">
      <c r="A5" t="s">
        <v>95</v>
      </c>
      <c r="B5" s="47">
        <v>57.6</v>
      </c>
      <c r="C5" s="47">
        <v>50</v>
      </c>
      <c r="D5" s="47">
        <v>71</v>
      </c>
      <c r="E5" s="47">
        <v>96</v>
      </c>
    </row>
    <row r="6" spans="1:5">
      <c r="A6" t="s">
        <v>111</v>
      </c>
      <c r="B6" s="47">
        <v>57.333333333333336</v>
      </c>
      <c r="C6" s="47">
        <v>54</v>
      </c>
      <c r="D6" s="47">
        <v>89.166666666666671</v>
      </c>
      <c r="E6" s="47">
        <v>91.666666666666671</v>
      </c>
    </row>
    <row r="7" spans="1:5">
      <c r="A7" t="s">
        <v>98</v>
      </c>
      <c r="B7" s="47">
        <v>44</v>
      </c>
      <c r="C7" s="47">
        <v>47</v>
      </c>
      <c r="D7" s="47">
        <v>77.5</v>
      </c>
      <c r="E7" s="47">
        <v>91.25</v>
      </c>
    </row>
    <row r="8" spans="1:5">
      <c r="A8" t="s">
        <v>101</v>
      </c>
      <c r="B8" s="47">
        <v>56</v>
      </c>
      <c r="C8" s="47">
        <v>62.285714285714285</v>
      </c>
      <c r="D8" s="47">
        <v>90</v>
      </c>
      <c r="E8" s="47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H17"/>
  <sheetViews>
    <sheetView workbookViewId="0">
      <selection activeCell="N19" sqref="N19"/>
    </sheetView>
  </sheetViews>
  <sheetFormatPr defaultRowHeight="15"/>
  <cols>
    <col min="4" max="8" width="9.85546875" customWidth="1"/>
  </cols>
  <sheetData>
    <row r="2" spans="1:8">
      <c r="A2" s="41" t="s">
        <v>0</v>
      </c>
      <c r="B2" s="41" t="s">
        <v>88</v>
      </c>
      <c r="C2" s="41" t="s">
        <v>43</v>
      </c>
      <c r="D2" s="41" t="s">
        <v>153</v>
      </c>
      <c r="E2" s="41"/>
      <c r="F2" s="41"/>
      <c r="G2" s="41"/>
      <c r="H2" s="41"/>
    </row>
    <row r="3" spans="1:8">
      <c r="A3" s="41"/>
      <c r="B3" s="41"/>
      <c r="C3" s="41"/>
      <c r="D3" s="33" t="s">
        <v>89</v>
      </c>
      <c r="E3" s="33" t="s">
        <v>90</v>
      </c>
      <c r="F3" s="33" t="s">
        <v>91</v>
      </c>
      <c r="G3" s="33" t="s">
        <v>92</v>
      </c>
      <c r="H3" s="33" t="s">
        <v>93</v>
      </c>
    </row>
    <row r="4" spans="1:8">
      <c r="A4" s="25" t="s">
        <v>94</v>
      </c>
      <c r="B4" s="24" t="s">
        <v>95</v>
      </c>
      <c r="C4" s="24" t="s">
        <v>96</v>
      </c>
      <c r="D4" s="26">
        <v>70</v>
      </c>
      <c r="E4" s="26">
        <v>52</v>
      </c>
      <c r="F4" s="26">
        <v>64</v>
      </c>
      <c r="G4" s="26">
        <v>92</v>
      </c>
      <c r="H4" s="27">
        <v>8</v>
      </c>
    </row>
    <row r="5" spans="1:8">
      <c r="A5" s="31" t="s">
        <v>112</v>
      </c>
      <c r="B5" s="49" t="s">
        <v>95</v>
      </c>
      <c r="C5" s="49" t="s">
        <v>96</v>
      </c>
      <c r="D5" s="50">
        <v>90</v>
      </c>
      <c r="E5" s="50">
        <v>68</v>
      </c>
      <c r="F5" s="50">
        <v>72</v>
      </c>
      <c r="G5" s="50">
        <v>69</v>
      </c>
      <c r="H5" s="32">
        <v>36</v>
      </c>
    </row>
    <row r="6" spans="1:8">
      <c r="A6" s="23" t="s">
        <v>102</v>
      </c>
      <c r="B6" s="24" t="s">
        <v>95</v>
      </c>
      <c r="C6" s="24" t="s">
        <v>99</v>
      </c>
      <c r="D6" s="26">
        <v>70</v>
      </c>
      <c r="E6" s="26">
        <v>52</v>
      </c>
      <c r="F6" s="26">
        <v>48</v>
      </c>
      <c r="G6" s="26">
        <v>83</v>
      </c>
      <c r="H6" s="27">
        <v>65</v>
      </c>
    </row>
    <row r="7" spans="1:8">
      <c r="A7" s="23" t="s">
        <v>103</v>
      </c>
      <c r="B7" s="24" t="s">
        <v>95</v>
      </c>
      <c r="C7" s="24" t="s">
        <v>99</v>
      </c>
      <c r="D7" s="26">
        <v>80</v>
      </c>
      <c r="E7" s="26">
        <v>64</v>
      </c>
      <c r="F7" s="26">
        <v>40</v>
      </c>
      <c r="G7" s="26">
        <v>0</v>
      </c>
      <c r="H7" s="27">
        <v>74</v>
      </c>
    </row>
    <row r="8" spans="1:8">
      <c r="A8" s="23" t="s">
        <v>106</v>
      </c>
      <c r="B8" s="24" t="s">
        <v>95</v>
      </c>
      <c r="C8" s="24" t="s">
        <v>99</v>
      </c>
      <c r="D8" s="26">
        <v>70</v>
      </c>
      <c r="E8" s="26">
        <v>64</v>
      </c>
      <c r="F8" s="26">
        <v>56</v>
      </c>
      <c r="G8" s="26">
        <v>40</v>
      </c>
      <c r="H8" s="27">
        <v>12</v>
      </c>
    </row>
    <row r="9" spans="1:8">
      <c r="A9" s="23" t="s">
        <v>107</v>
      </c>
      <c r="B9" s="24" t="s">
        <v>95</v>
      </c>
      <c r="C9" s="24" t="s">
        <v>99</v>
      </c>
      <c r="D9" s="26">
        <v>80</v>
      </c>
      <c r="E9" s="26">
        <v>68</v>
      </c>
      <c r="F9" s="26">
        <v>60</v>
      </c>
      <c r="G9" s="26">
        <v>75</v>
      </c>
      <c r="H9" s="27">
        <v>34</v>
      </c>
    </row>
    <row r="10" spans="1:8">
      <c r="A10" s="25" t="s">
        <v>108</v>
      </c>
      <c r="B10" s="24" t="s">
        <v>98</v>
      </c>
      <c r="C10" s="24" t="s">
        <v>96</v>
      </c>
      <c r="D10" s="26">
        <v>100</v>
      </c>
      <c r="E10" s="26">
        <v>72</v>
      </c>
      <c r="F10" s="26">
        <v>80</v>
      </c>
      <c r="G10" s="26">
        <v>83</v>
      </c>
      <c r="H10" s="27">
        <v>85</v>
      </c>
    </row>
    <row r="11" spans="1:8">
      <c r="A11" s="23" t="s">
        <v>97</v>
      </c>
      <c r="B11" s="24" t="s">
        <v>98</v>
      </c>
      <c r="C11" s="24" t="s">
        <v>99</v>
      </c>
      <c r="D11" s="26">
        <v>80</v>
      </c>
      <c r="E11" s="26">
        <v>56</v>
      </c>
      <c r="F11" s="26">
        <v>56</v>
      </c>
      <c r="G11" s="26">
        <v>89</v>
      </c>
      <c r="H11" s="27">
        <v>27</v>
      </c>
    </row>
    <row r="12" spans="1:8">
      <c r="A12" s="23" t="s">
        <v>104</v>
      </c>
      <c r="B12" s="24" t="s">
        <v>98</v>
      </c>
      <c r="C12" s="24" t="s">
        <v>99</v>
      </c>
      <c r="D12" s="26">
        <v>50</v>
      </c>
      <c r="E12" s="26">
        <v>0</v>
      </c>
      <c r="F12" s="26">
        <v>0</v>
      </c>
      <c r="G12" s="26">
        <v>93</v>
      </c>
      <c r="H12" s="27">
        <v>58</v>
      </c>
    </row>
    <row r="13" spans="1:8">
      <c r="A13" s="23" t="s">
        <v>105</v>
      </c>
      <c r="B13" s="24" t="s">
        <v>98</v>
      </c>
      <c r="C13" s="24" t="s">
        <v>99</v>
      </c>
      <c r="D13" s="26">
        <v>100</v>
      </c>
      <c r="E13" s="26">
        <v>32</v>
      </c>
      <c r="F13" s="26">
        <v>48</v>
      </c>
      <c r="G13" s="26">
        <v>76</v>
      </c>
      <c r="H13" s="27">
        <v>88</v>
      </c>
    </row>
    <row r="14" spans="1:8">
      <c r="A14" s="23" t="s">
        <v>100</v>
      </c>
      <c r="B14" s="24" t="s">
        <v>101</v>
      </c>
      <c r="C14" s="24" t="s">
        <v>99</v>
      </c>
      <c r="D14" s="26">
        <v>70</v>
      </c>
      <c r="E14" s="26">
        <v>48</v>
      </c>
      <c r="F14" s="26">
        <v>64</v>
      </c>
      <c r="G14" s="26">
        <v>54</v>
      </c>
      <c r="H14" s="27">
        <v>75</v>
      </c>
    </row>
    <row r="15" spans="1:8">
      <c r="A15" s="23" t="s">
        <v>109</v>
      </c>
      <c r="B15" s="24" t="s">
        <v>101</v>
      </c>
      <c r="C15" s="24" t="s">
        <v>99</v>
      </c>
      <c r="D15" s="26">
        <v>100</v>
      </c>
      <c r="E15" s="26">
        <v>36</v>
      </c>
      <c r="F15" s="26">
        <v>48</v>
      </c>
      <c r="G15" s="26">
        <v>82</v>
      </c>
      <c r="H15" s="27">
        <v>98</v>
      </c>
    </row>
    <row r="16" spans="1:8">
      <c r="A16" s="25" t="s">
        <v>113</v>
      </c>
      <c r="B16" s="24" t="s">
        <v>111</v>
      </c>
      <c r="C16" s="24" t="s">
        <v>96</v>
      </c>
      <c r="D16" s="26">
        <v>90</v>
      </c>
      <c r="E16" s="26">
        <v>64</v>
      </c>
      <c r="F16" s="26">
        <v>76</v>
      </c>
      <c r="G16" s="26">
        <v>62</v>
      </c>
      <c r="H16" s="27">
        <v>97</v>
      </c>
    </row>
    <row r="17" spans="1:8">
      <c r="A17" s="48" t="s">
        <v>110</v>
      </c>
      <c r="B17" s="28" t="s">
        <v>111</v>
      </c>
      <c r="C17" s="28" t="s">
        <v>99</v>
      </c>
      <c r="D17" s="29">
        <v>90</v>
      </c>
      <c r="E17" s="29">
        <v>48</v>
      </c>
      <c r="F17" s="29">
        <v>44</v>
      </c>
      <c r="G17" s="29">
        <v>19</v>
      </c>
      <c r="H17" s="30">
        <v>24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9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15:H15 D4:H14 D16:H17" xr:uid="{1AF02E56-86CA-4DD8-960D-6F0A40DEBA19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O9" sqref="O9"/>
    </sheetView>
  </sheetViews>
  <sheetFormatPr defaultRowHeight="15"/>
  <cols>
    <col min="2" max="2" width="16.42578125" bestFit="1" customWidth="1"/>
    <col min="3" max="4" width="10.5703125" bestFit="1" customWidth="1"/>
    <col min="6" max="6" width="9.5703125" customWidth="1"/>
    <col min="7" max="7" width="9.42578125" bestFit="1" customWidth="1"/>
  </cols>
  <sheetData>
    <row r="1" spans="1:7" ht="15.75">
      <c r="B1" s="42" t="s">
        <v>114</v>
      </c>
      <c r="C1" s="42"/>
      <c r="D1" s="42"/>
      <c r="E1" s="42"/>
      <c r="F1" s="42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H4" sqref="H4"/>
    </sheetView>
  </sheetViews>
  <sheetFormatPr defaultRowHeight="15"/>
  <cols>
    <col min="1" max="1" width="11" bestFit="1" customWidth="1"/>
    <col min="4" max="4" width="11" bestFit="1" customWidth="1"/>
  </cols>
  <sheetData>
    <row r="1" spans="1:4" ht="15.75" thickBot="1">
      <c r="A1" s="43" t="s">
        <v>132</v>
      </c>
      <c r="B1" s="44"/>
      <c r="C1" s="44"/>
      <c r="D1" s="45"/>
    </row>
    <row r="2" spans="1:4" ht="15.7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51">
        <v>120</v>
      </c>
      <c r="C3" s="52">
        <v>108</v>
      </c>
      <c r="D3" s="57">
        <f>C3/B3</f>
        <v>0.9</v>
      </c>
    </row>
    <row r="4" spans="1:4">
      <c r="A4" s="19" t="s">
        <v>138</v>
      </c>
      <c r="B4" s="53">
        <v>140</v>
      </c>
      <c r="C4" s="54">
        <v>77</v>
      </c>
      <c r="D4" s="58">
        <f>C4/B4</f>
        <v>0.55000000000000004</v>
      </c>
    </row>
    <row r="5" spans="1:4">
      <c r="A5" s="19" t="s">
        <v>139</v>
      </c>
      <c r="B5" s="53">
        <v>115</v>
      </c>
      <c r="C5" s="54">
        <v>125</v>
      </c>
      <c r="D5" s="58">
        <f>C5/B5</f>
        <v>1.0869565217391304</v>
      </c>
    </row>
    <row r="6" spans="1:4" ht="15.75" thickBot="1">
      <c r="A6" s="20" t="s">
        <v>140</v>
      </c>
      <c r="B6" s="55">
        <v>90</v>
      </c>
      <c r="C6" s="56">
        <v>72</v>
      </c>
      <c r="D6" s="59">
        <f>C6/B6</f>
        <v>0.8</v>
      </c>
    </row>
  </sheetData>
  <mergeCells count="1">
    <mergeCell ref="A1:D1"/>
  </mergeCells>
  <phoneticPr fontId="2" type="noConversion"/>
  <conditionalFormatting sqref="D3:D6">
    <cfRule type="cellIs" dxfId="6" priority="7" operator="greaterThanOrEqual">
      <formula>1</formula>
    </cfRule>
    <cfRule type="cellIs" dxfId="5" priority="6" operator="greaterThanOrEqual">
      <formula>1</formula>
    </cfRule>
    <cfRule type="cellIs" dxfId="4" priority="5" operator="greaterThanOrEqual">
      <formula>1</formula>
    </cfRule>
    <cfRule type="cellIs" dxfId="3" priority="4" operator="greaterThanOrEqual">
      <formula>1</formula>
    </cfRule>
    <cfRule type="cellIs" dxfId="2" priority="3" operator="greaterThanOrEqual">
      <formula>1</formula>
    </cfRule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J22" sqref="J22"/>
    </sheetView>
  </sheetViews>
  <sheetFormatPr defaultRowHeight="15"/>
  <sheetData>
    <row r="1" spans="1:8">
      <c r="A1" t="s">
        <v>141</v>
      </c>
    </row>
    <row r="3" spans="1:8">
      <c r="A3" s="21" t="s">
        <v>142</v>
      </c>
      <c r="B3" s="21" t="s">
        <v>143</v>
      </c>
      <c r="C3" s="21" t="s">
        <v>144</v>
      </c>
      <c r="D3" s="21" t="s">
        <v>145</v>
      </c>
      <c r="G3" s="21" t="s">
        <v>143</v>
      </c>
      <c r="H3" s="21" t="s">
        <v>146</v>
      </c>
    </row>
    <row r="4" spans="1:8">
      <c r="A4">
        <v>1</v>
      </c>
      <c r="B4" t="s">
        <v>147</v>
      </c>
      <c r="C4">
        <v>10</v>
      </c>
      <c r="D4" s="22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2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2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owen park</cp:lastModifiedBy>
  <dcterms:created xsi:type="dcterms:W3CDTF">2023-05-11T11:47:16Z</dcterms:created>
  <dcterms:modified xsi:type="dcterms:W3CDTF">2026-05-13T07:48:40Z</dcterms:modified>
</cp:coreProperties>
</file>