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parke\OneDrive\바탕 화면\"/>
    </mc:Choice>
  </mc:AlternateContent>
  <bookViews>
    <workbookView xWindow="-28170" yWindow="2265" windowWidth="18885" windowHeight="17850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_FilterDatabase" localSheetId="9" hidden="1">차트작업!$A$3:$F$9</definedName>
  </definedNames>
  <calcPr calcId="162913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 l="1"/>
  <c r="J27" i="4"/>
  <c r="E25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9" i="5"/>
  <c r="D29" i="5"/>
  <c r="F27" i="5"/>
  <c r="D27" i="5"/>
  <c r="F22" i="5"/>
  <c r="D22" i="5"/>
  <c r="F13" i="5"/>
  <c r="D13" i="5"/>
  <c r="F7" i="5"/>
  <c r="D7" i="5"/>
  <c r="F30" i="5"/>
  <c r="D30" i="5"/>
  <c r="F28" i="5"/>
  <c r="D28" i="5"/>
  <c r="F23" i="5"/>
  <c r="D23" i="5"/>
  <c r="F14" i="5"/>
  <c r="D14" i="5"/>
  <c r="F8" i="5"/>
  <c r="D8" i="5"/>
  <c r="D11" i="4" l="1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<sst xmlns="http://schemas.openxmlformats.org/spreadsheetml/2006/main" count="430" uniqueCount="296">
  <si>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</si>
  <si>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</si>
  <si>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</si>
  <si>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</si>
  <si>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</si>
  <si>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</si>
  <si>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</si>
  <si>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</si>
  <si>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</si>
  <si>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</si>
  <si>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</si>
  <si>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</si>
  <si>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</si>
  <si>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</si>
  <si>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</si>
  <si>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</si>
  <si>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</si>
  <si>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</si>
  <si>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</si>
  <si>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</si>
  <si>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</si>
  <si>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</si>
  <si>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</si>
  <si>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</si>
  <si>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</si>
  <si>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</si>
  <si>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</si>
  <si>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</si>
  <si>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</si>
  <si>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</si>
  <si>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</si>
  <si>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</si>
  <si>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</si>
  <si>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</si>
  <si>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</si>
  <si>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</si>
  <si>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</si>
  <si>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</si>
  <si>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</si>
  <si>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</si>
  <si>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</si>
  <si>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</si>
  <si>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</si>
  <si>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</si>
  <si>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</si>
  <si>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</si>
  <si>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</si>
  <si>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</si>
  <si>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</si>
  <si>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</si>
  <si>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</si>
  <si>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</si>
  <si>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</si>
  <si>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</si>
  <si>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</si>
  <si>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</si>
  <si>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</si>
  <si>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</si>
  <si>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</si>
  <si>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</si>
  <si>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</si>
  <si>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</si>
  <si>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</si>
  <si>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</si>
  <si>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</si>
  <si>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</si>
  <si>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</si>
  <si>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</si>
  <si>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</si>
  <si>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</si>
  <si>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</si>
  <si>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</si>
  <si>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</si>
  <si>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</si>
  <si>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</si>
  <si>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</si>
  <si>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</si>
  <si>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</si>
  <si>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</si>
  <si>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</si>
  <si>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</si>
  <si>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</si>
  <si>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</si>
  <si>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</si>
  <si>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</si>
  <si>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</si>
  <si>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</si>
  <si>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</si>
  <si>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</si>
  <si>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</si>
  <si>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</si>
  <si>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</si>
  <si>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</si>
  <si>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</si>
  <si>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</si>
  <si>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</si>
  <si>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</si>
  <si>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</si>
  <si>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</si>
  <si>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</si>
  <si>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</si>
  <si>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</si>
  <si>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</si>
  <si>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</si>
  <si>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</si>
  <si>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</si>
  <si>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</si>
  <si>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</si>
  <si>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</si>
  <si>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</si>
  <si>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</si>
  <si>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</si>
  <si>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</si>
  <si>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</si>
  <si>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</si>
  <si>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</si>
  <si>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</si>
  <si>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</si>
  <si>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</si>
  <si>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</si>
  <si>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</si>
  <si>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</si>
  <si>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</si>
  <si>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</si>
  <si>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</si>
  <si>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</si>
  <si>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</si>
  <si>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</si>
  <si>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</si>
  <si>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</si>
  <si>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</si>
  <si>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</si>
  <si>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</si>
  <si>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</si>
  <si>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</si>
  <si>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</si>
  <si>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</si>
  <si>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</si>
  <si>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</si>
  <si>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</si>
  <si>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</si>
  <si>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</si>
  <si>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</si>
  <si>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</si>
  <si>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</si>
  <si>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</si>
  <si>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</si>
  <si>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</si>
  <si>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</si>
  <si>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</si>
  <si>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</si>
  <si>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</si>
  <si>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</si>
  <si>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</si>
  <si>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</si>
  <si>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</si>
  <si>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</si>
  <si>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</si>
  <si>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</si>
  <si>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</si>
  <si>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</si>
  <si>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</si>
  <si>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</si>
  <si>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</si>
  <si>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</si>
  <si>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</si>
  <si>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</si>
  <si>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</si>
  <si>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</si>
  <si>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</si>
  <si>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</si>
  <si>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</si>
  <si>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</si>
  <si>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</si>
  <si>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</si>
  <si>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</si>
  <si>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</si>
  <si>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</si>
  <si>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</si>
  <si>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</si>
  <si>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</si>
  <si>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</si>
  <si>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</si>
  <si>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</si>
  <si>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</si>
  <si>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</si>
  <si>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</si>
  <si>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</si>
  <si>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</si>
  <si>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</si>
  <si>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</si>
  <si>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</si>
  <si>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</si>
  <si>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</si>
  <si>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</si>
  <si>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</si>
  <si>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</si>
  <si>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</si>
  <si>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</si>
  <si>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</si>
  <si>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</si>
  <si>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</si>
  <si>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</si>
  <si>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</si>
  <si>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</si>
  <si>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</si>
  <si>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</si>
  <si>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</si>
  <si>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</si>
  <si>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</si>
  <si>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</si>
  <si>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</si>
  <si>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</si>
  <si>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</si>
  <si>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</si>
  <si>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</si>
  <si>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</si>
  <si>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</si>
  <si>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</si>
  <si>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</si>
  <si>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</si>
  <si>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</si>
  <si>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</si>
  <si>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</si>
  <si>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</si>
  <si>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</si>
  <si>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</si>
  <si>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</si>
  <si>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</si>
  <si>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</si>
  <si>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</si>
  <si>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</si>
  <si>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</si>
  <si>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</si>
  <si>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</si>
  <si>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</si>
  <si>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</si>
  <si>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</si>
  <si>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</si>
  <si>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</si>
  <si>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</si>
  <si>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</si>
  <si>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</si>
  <si>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</si>
  <si>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</si>
  <si>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</si>
  <si>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</si>
  <si>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</si>
  <si>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</si>
  <si>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</si>
  <si>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</si>
  <si>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</si>
  <si>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</si>
  <si>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</si>
  <si>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</si>
  <si>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</si>
  <si>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</si>
  <si>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</si>
  <si>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</si>
  <si>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</si>
  <si>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</si>
  <si>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</si>
  <si>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</t>
    <phoneticPr fontId="1" type="noConversion"/>
  </si>
  <si>
    <t>C.C</t>
    <phoneticPr fontId="1" type="noConversion"/>
  </si>
  <si>
    <t>C.C</t>
    <phoneticPr fontId="1" type="noConversion"/>
  </si>
  <si>
    <t>C.C(Corrugated Cardboard)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</si>
  <si>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</si>
  <si>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</si>
  <si>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</si>
  <si>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</si>
  <si>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</si>
  <si>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</si>
  <si>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</si>
  <si>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</si>
  <si>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</si>
  <si>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</si>
  <si>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</si>
  <si>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</si>
  <si>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</si>
  <si>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</si>
  <si>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</si>
  <si>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</si>
  <si>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</si>
  <si>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</si>
  <si>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</si>
  <si>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</si>
  <si>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</si>
  <si>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</si>
  <si>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</si>
  <si>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</si>
  <si>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</si>
  <si>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</si>
  <si>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</si>
  <si>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</si>
  <si>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P.E(Polyethlene)</t>
    <phoneticPr fontId="1" type="noConversion"/>
  </si>
  <si>
    <t>&gt;=1000000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</si>
</sst>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mm&quot;월&quot;\ dd&quot;일&quot;"/>
    <numFmt numFmtId="177" formatCode="0.0"/>
    <numFmt numFmtId="178" formatCode="0.0_ "/>
    <numFmt numFmtId="179" formatCode="General&quot;명&quot;"/>
    <numFmt numFmtId="180" formatCode="General&quot;점&quot;"/>
    <numFmt numFmtId="181" formatCode="0&quot;초&quot;"/>
    <numFmt numFmtId="182" formatCode="#,##0;[Red]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2" fontId="0" fillId="0" borderId="1" xfId="0" applyNumberFormat="1" applyBorder="1">
      <alignment vertical="center"/>
    </xf>
    <xf numFmtId="182" fontId="0" fillId="0" borderId="1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5D-48B9-8EC5-89818701E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모서리가 둥근 직사각형 1"/>
        <xdr:cNvSpPr/>
      </xdr:nvSpPr>
      <xdr:spPr>
        <a:xfrm>
          <a:off x="6172200" y="25622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박민서" refreshedDate="46063.890839699074" createdVersion="6" refreshedVersion="6" minRefreshableVersion="3" recordCount="7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6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B12" sqref="B12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  <c r="H3" s="1" t="s">
        <v>261</v>
      </c>
    </row>
    <row r="4" spans="1:8" x14ac:dyDescent="0.3">
      <c r="A4" s="1" t="s">
        <v>250</v>
      </c>
      <c r="B4" t="s">
        <v>265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294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264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262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21" sqref="E21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31" t="s">
        <v>167</v>
      </c>
      <c r="B1" s="31"/>
      <c r="C1" s="31"/>
      <c r="D1" s="31"/>
      <c r="E1" s="31"/>
      <c r="F1" s="31"/>
      <c r="G1" s="31"/>
    </row>
    <row r="2" spans="1:7" x14ac:dyDescent="0.3">
      <c r="G2" s="10" t="s">
        <v>168</v>
      </c>
    </row>
    <row r="3" spans="1:7" x14ac:dyDescent="0.3">
      <c r="A3" s="13" t="s">
        <v>169</v>
      </c>
      <c r="B3" s="13" t="s">
        <v>170</v>
      </c>
      <c r="C3" s="13" t="s">
        <v>188</v>
      </c>
      <c r="D3" s="13" t="s">
        <v>171</v>
      </c>
      <c r="E3" s="13" t="s">
        <v>172</v>
      </c>
      <c r="F3" s="13" t="s">
        <v>266</v>
      </c>
      <c r="G3" s="13" t="s">
        <v>173</v>
      </c>
    </row>
    <row r="4" spans="1:7" x14ac:dyDescent="0.3">
      <c r="A4" s="4" t="s">
        <v>174</v>
      </c>
      <c r="B4" s="28">
        <v>60</v>
      </c>
      <c r="C4" s="29">
        <v>906</v>
      </c>
      <c r="D4" s="29">
        <v>860</v>
      </c>
      <c r="E4" s="29">
        <v>585</v>
      </c>
      <c r="F4" s="29">
        <v>556</v>
      </c>
      <c r="G4" s="30">
        <v>0.38629999999999998</v>
      </c>
    </row>
    <row r="5" spans="1:7" x14ac:dyDescent="0.3">
      <c r="A5" s="4" t="s">
        <v>175</v>
      </c>
      <c r="B5" s="28">
        <v>60</v>
      </c>
      <c r="C5" s="29">
        <v>823</v>
      </c>
      <c r="D5" s="29">
        <v>781</v>
      </c>
      <c r="E5" s="29">
        <v>512</v>
      </c>
      <c r="F5" s="29">
        <v>486</v>
      </c>
      <c r="G5" s="30">
        <v>0.40939999999999999</v>
      </c>
    </row>
    <row r="6" spans="1:7" x14ac:dyDescent="0.3">
      <c r="A6" s="4" t="s">
        <v>176</v>
      </c>
      <c r="B6" s="28">
        <v>60</v>
      </c>
      <c r="C6" s="29">
        <v>1133</v>
      </c>
      <c r="D6" s="29">
        <v>1076</v>
      </c>
      <c r="E6" s="29">
        <v>684</v>
      </c>
      <c r="F6" s="29">
        <v>649</v>
      </c>
      <c r="G6" s="30">
        <v>0.42709999999999998</v>
      </c>
    </row>
    <row r="7" spans="1:7" x14ac:dyDescent="0.3">
      <c r="A7" s="4" t="s">
        <v>177</v>
      </c>
      <c r="B7" s="28">
        <v>60</v>
      </c>
      <c r="C7" s="29">
        <v>565</v>
      </c>
      <c r="D7" s="29">
        <v>536</v>
      </c>
      <c r="E7" s="29">
        <v>356</v>
      </c>
      <c r="F7" s="29">
        <v>338</v>
      </c>
      <c r="G7" s="30">
        <v>0.4017</v>
      </c>
    </row>
    <row r="8" spans="1:7" x14ac:dyDescent="0.3">
      <c r="A8" s="4" t="s">
        <v>178</v>
      </c>
      <c r="B8" s="28">
        <v>30</v>
      </c>
      <c r="C8" s="29">
        <v>1133</v>
      </c>
      <c r="D8" s="29">
        <v>1076</v>
      </c>
      <c r="E8" s="29">
        <v>684</v>
      </c>
      <c r="F8" s="29">
        <v>649</v>
      </c>
      <c r="G8" s="30">
        <v>0.42709999999999998</v>
      </c>
    </row>
    <row r="9" spans="1:7" x14ac:dyDescent="0.3">
      <c r="A9" s="4" t="s">
        <v>179</v>
      </c>
      <c r="B9" s="28">
        <v>30</v>
      </c>
      <c r="C9" s="29">
        <v>1133</v>
      </c>
      <c r="D9" s="29">
        <v>1076</v>
      </c>
      <c r="E9" s="29">
        <v>684</v>
      </c>
      <c r="F9" s="29">
        <v>649</v>
      </c>
      <c r="G9" s="30">
        <v>0.42709999999999998</v>
      </c>
    </row>
    <row r="10" spans="1:7" x14ac:dyDescent="0.3">
      <c r="A10" s="4" t="s">
        <v>180</v>
      </c>
      <c r="B10" s="28">
        <v>30</v>
      </c>
      <c r="C10" s="29">
        <v>823</v>
      </c>
      <c r="D10" s="29">
        <v>781</v>
      </c>
      <c r="E10" s="29">
        <v>512</v>
      </c>
      <c r="F10" s="29">
        <v>486</v>
      </c>
      <c r="G10" s="30">
        <v>0.40939999999999999</v>
      </c>
    </row>
    <row r="11" spans="1:7" x14ac:dyDescent="0.3">
      <c r="A11" s="4" t="s">
        <v>181</v>
      </c>
      <c r="B11" s="28">
        <v>45</v>
      </c>
      <c r="C11" s="29">
        <v>906</v>
      </c>
      <c r="D11" s="29">
        <v>860</v>
      </c>
      <c r="E11" s="29">
        <v>585</v>
      </c>
      <c r="F11" s="29">
        <v>556</v>
      </c>
      <c r="G11" s="30">
        <v>0.38629999999999998</v>
      </c>
    </row>
    <row r="12" spans="1:7" x14ac:dyDescent="0.3">
      <c r="A12" s="4" t="s">
        <v>182</v>
      </c>
      <c r="B12" s="28">
        <v>30</v>
      </c>
      <c r="C12" s="29">
        <v>1133</v>
      </c>
      <c r="D12" s="29">
        <v>1076</v>
      </c>
      <c r="E12" s="29">
        <v>684</v>
      </c>
      <c r="F12" s="29">
        <v>649</v>
      </c>
      <c r="G12" s="30">
        <v>0.42709999999999998</v>
      </c>
    </row>
    <row r="13" spans="1:7" x14ac:dyDescent="0.3">
      <c r="A13" s="4" t="s">
        <v>183</v>
      </c>
      <c r="B13" s="28">
        <v>45</v>
      </c>
      <c r="C13" s="29">
        <v>696</v>
      </c>
      <c r="D13" s="29">
        <v>661</v>
      </c>
      <c r="E13" s="29">
        <v>431</v>
      </c>
      <c r="F13" s="29">
        <v>409</v>
      </c>
      <c r="G13" s="30">
        <v>0.4123</v>
      </c>
    </row>
    <row r="14" spans="1:7" x14ac:dyDescent="0.3">
      <c r="A14" s="4" t="s">
        <v>184</v>
      </c>
      <c r="B14" s="28">
        <v>60</v>
      </c>
      <c r="C14" s="29">
        <v>1133</v>
      </c>
      <c r="D14" s="29">
        <v>1076</v>
      </c>
      <c r="E14" s="29">
        <v>684</v>
      </c>
      <c r="F14" s="29">
        <v>649</v>
      </c>
      <c r="G14" s="30">
        <v>0.42709999999999998</v>
      </c>
    </row>
    <row r="15" spans="1:7" x14ac:dyDescent="0.3">
      <c r="A15" s="4" t="s">
        <v>185</v>
      </c>
      <c r="B15" s="28">
        <v>30</v>
      </c>
      <c r="C15" s="29">
        <v>906</v>
      </c>
      <c r="D15" s="29">
        <v>860</v>
      </c>
      <c r="E15" s="29">
        <v>585</v>
      </c>
      <c r="F15" s="29">
        <v>556</v>
      </c>
      <c r="G15" s="30">
        <v>0.38629999999999998</v>
      </c>
    </row>
    <row r="16" spans="1:7" x14ac:dyDescent="0.3">
      <c r="A16" s="4" t="s">
        <v>186</v>
      </c>
      <c r="B16" s="28">
        <v>45</v>
      </c>
      <c r="C16" s="29">
        <v>1133</v>
      </c>
      <c r="D16" s="29">
        <v>1076</v>
      </c>
      <c r="E16" s="29">
        <v>684</v>
      </c>
      <c r="F16" s="29">
        <v>649</v>
      </c>
      <c r="G16" s="30">
        <v>0.42709999999999998</v>
      </c>
    </row>
    <row r="17" spans="1:7" x14ac:dyDescent="0.3">
      <c r="A17" s="4" t="s">
        <v>187</v>
      </c>
      <c r="B17" s="28">
        <v>45</v>
      </c>
      <c r="C17" s="29">
        <v>906</v>
      </c>
      <c r="D17" s="29">
        <v>860</v>
      </c>
      <c r="E17" s="29">
        <v>585</v>
      </c>
      <c r="F17" s="29">
        <v>556</v>
      </c>
      <c r="G17" s="30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>
      <selection activeCell="H30" sqref="H30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267</v>
      </c>
      <c r="C4" t="s">
        <v>268</v>
      </c>
      <c r="D4" t="s">
        <v>269</v>
      </c>
      <c r="E4" t="s">
        <v>124</v>
      </c>
    </row>
    <row r="5" spans="2:5" x14ac:dyDescent="0.3">
      <c r="B5" t="s">
        <v>270</v>
      </c>
      <c r="C5">
        <v>500</v>
      </c>
      <c r="D5">
        <v>458</v>
      </c>
      <c r="E5">
        <v>42</v>
      </c>
    </row>
    <row r="6" spans="2:5" x14ac:dyDescent="0.3">
      <c r="B6" t="s">
        <v>271</v>
      </c>
      <c r="C6">
        <v>300</v>
      </c>
      <c r="D6">
        <v>255</v>
      </c>
      <c r="E6">
        <v>45</v>
      </c>
    </row>
    <row r="7" spans="2:5" x14ac:dyDescent="0.3">
      <c r="B7" t="s">
        <v>272</v>
      </c>
      <c r="C7">
        <v>250</v>
      </c>
      <c r="D7">
        <v>214</v>
      </c>
      <c r="E7">
        <v>36</v>
      </c>
    </row>
    <row r="8" spans="2:5" x14ac:dyDescent="0.3">
      <c r="B8" t="s">
        <v>273</v>
      </c>
      <c r="C8">
        <v>680</v>
      </c>
      <c r="D8">
        <v>621</v>
      </c>
      <c r="E8">
        <v>59</v>
      </c>
    </row>
    <row r="9" spans="2:5" x14ac:dyDescent="0.3">
      <c r="B9" t="s">
        <v>274</v>
      </c>
      <c r="C9">
        <v>1000</v>
      </c>
      <c r="D9">
        <v>875</v>
      </c>
      <c r="E9">
        <v>125</v>
      </c>
    </row>
    <row r="10" spans="2:5" x14ac:dyDescent="0.3">
      <c r="B10" t="s">
        <v>275</v>
      </c>
      <c r="C10">
        <v>350</v>
      </c>
      <c r="D10">
        <v>249</v>
      </c>
      <c r="E10">
        <v>101</v>
      </c>
    </row>
    <row r="11" spans="2:5" x14ac:dyDescent="0.3">
      <c r="B11" t="s">
        <v>276</v>
      </c>
      <c r="C11">
        <v>800</v>
      </c>
      <c r="D11">
        <v>756</v>
      </c>
      <c r="E11">
        <v>44</v>
      </c>
    </row>
    <row r="12" spans="2:5" x14ac:dyDescent="0.3">
      <c r="B12" t="s">
        <v>277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8"/>
  <sheetViews>
    <sheetView workbookViewId="0">
      <selection activeCell="A3" sqref="A3:G18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32" t="s">
        <v>190</v>
      </c>
      <c r="B1" s="32"/>
      <c r="C1" s="32"/>
      <c r="D1" s="32"/>
      <c r="E1" s="32"/>
      <c r="F1" s="32"/>
      <c r="G1" s="32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E25" sqref="E25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2">
        <f>AVERAGE(B3:C3)</f>
        <v>70.5</v>
      </c>
      <c r="E3" s="25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3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25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3">
      <c r="A5" s="4" t="s">
        <v>240</v>
      </c>
      <c r="B5" s="4">
        <v>91</v>
      </c>
      <c r="C5" s="4">
        <v>90</v>
      </c>
      <c r="D5" s="12">
        <f t="shared" si="0"/>
        <v>90.5</v>
      </c>
      <c r="E5" s="25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3">
      <c r="A6" s="4" t="s">
        <v>241</v>
      </c>
      <c r="B6" s="4">
        <v>95</v>
      </c>
      <c r="C6" s="4">
        <v>96</v>
      </c>
      <c r="D6" s="12">
        <f t="shared" si="0"/>
        <v>95.5</v>
      </c>
      <c r="E6" s="25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3">
      <c r="A7" s="4" t="s">
        <v>242</v>
      </c>
      <c r="B7" s="4">
        <v>82</v>
      </c>
      <c r="C7" s="4">
        <v>87</v>
      </c>
      <c r="D7" s="12">
        <f t="shared" si="0"/>
        <v>84.5</v>
      </c>
      <c r="E7" s="25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3">
      <c r="A8" s="4" t="s">
        <v>243</v>
      </c>
      <c r="B8" s="4">
        <v>84</v>
      </c>
      <c r="C8" s="4">
        <v>39</v>
      </c>
      <c r="D8" s="12">
        <f t="shared" si="0"/>
        <v>61.5</v>
      </c>
      <c r="E8" s="25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3">
      <c r="A9" s="4" t="s">
        <v>244</v>
      </c>
      <c r="B9" s="4">
        <v>84</v>
      </c>
      <c r="C9" s="4">
        <v>89</v>
      </c>
      <c r="D9" s="12">
        <f t="shared" si="0"/>
        <v>86.5</v>
      </c>
      <c r="E9" s="25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3">
      <c r="A10" s="4" t="s">
        <v>245</v>
      </c>
      <c r="B10" s="4">
        <v>79</v>
      </c>
      <c r="C10" s="4">
        <v>84</v>
      </c>
      <c r="D10" s="12">
        <f t="shared" si="0"/>
        <v>81.5</v>
      </c>
      <c r="E10" s="25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3">
      <c r="A11" s="4" t="s">
        <v>246</v>
      </c>
      <c r="B11" s="4">
        <v>57</v>
      </c>
      <c r="C11" s="4">
        <v>54</v>
      </c>
      <c r="D11" s="12">
        <f t="shared" si="0"/>
        <v>55.5</v>
      </c>
      <c r="E11" s="25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 t="s">
        <v>29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 t="s">
        <v>36</v>
      </c>
      <c r="B25" s="4" t="s">
        <v>295</v>
      </c>
      <c r="D25" s="6">
        <f>DSUM(A14:E22,D14,A24:B26)</f>
        <v>25600</v>
      </c>
      <c r="E25" s="6">
        <f>TRUNC(DAVERAGE(A14:E22,E14,A24:B26))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 t="s">
        <v>38</v>
      </c>
      <c r="B26" s="4" t="s">
        <v>295</v>
      </c>
    </row>
    <row r="27" spans="1:10" x14ac:dyDescent="0.3">
      <c r="G27" s="33" t="s">
        <v>63</v>
      </c>
      <c r="H27" s="33"/>
      <c r="I27" s="33"/>
      <c r="J27" s="26">
        <f>COUNTIFS(H15:H25,H18,I15:I25,I16)</f>
        <v>2</v>
      </c>
    </row>
    <row r="28" spans="1:10" x14ac:dyDescent="0.3">
      <c r="A28" s="2" t="s">
        <v>65</v>
      </c>
      <c r="B28" s="3" t="s">
        <v>66</v>
      </c>
      <c r="G28" s="33" t="s">
        <v>64</v>
      </c>
      <c r="H28" s="33"/>
      <c r="I28" s="33"/>
      <c r="J28" s="27">
        <f>SUMIFS(J15:J25,H15:H25,H18,I15:I25,I17)</f>
        <v>145</v>
      </c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VLOOKUP(MID(A31,4,1),$G$35:$H$38,2,FALSE)</f>
        <v>0.03</v>
      </c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34" t="s">
        <v>84</v>
      </c>
      <c r="H34" s="34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H33" sqref="H33"/>
    </sheetView>
  </sheetViews>
  <sheetFormatPr defaultRowHeight="16.5" outlineLevelRow="3" x14ac:dyDescent="0.3"/>
  <cols>
    <col min="1" max="1" width="9.875" bestFit="1" customWidth="1"/>
    <col min="4" max="4" width="13.125" bestFit="1" customWidth="1"/>
    <col min="5" max="5" width="15" bestFit="1" customWidth="1"/>
    <col min="6" max="6" width="13.125" bestFit="1" customWidth="1"/>
  </cols>
  <sheetData>
    <row r="1" spans="1:7" ht="20.25" x14ac:dyDescent="0.3">
      <c r="A1" s="32" t="s">
        <v>89</v>
      </c>
      <c r="B1" s="32"/>
      <c r="C1" s="32"/>
      <c r="D1" s="32"/>
      <c r="E1" s="32"/>
      <c r="F1" s="32"/>
      <c r="G1" s="32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4" t="s">
        <v>283</v>
      </c>
      <c r="D7" s="18">
        <f>SUBTOTAL(1,D4:D6)</f>
        <v>5.666666666666667</v>
      </c>
      <c r="E7" s="18"/>
      <c r="F7" s="18">
        <f>SUBTOTAL(1,F4:F6)</f>
        <v>4</v>
      </c>
      <c r="G7" s="4"/>
    </row>
    <row r="8" spans="1:7" outlineLevel="1" x14ac:dyDescent="0.3">
      <c r="A8" s="8"/>
      <c r="B8" s="4"/>
      <c r="C8" s="14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4" t="s">
        <v>284</v>
      </c>
      <c r="D13" s="18">
        <f>SUBTOTAL(1,D9:D12)</f>
        <v>6.25</v>
      </c>
      <c r="E13" s="18"/>
      <c r="F13" s="18">
        <f>SUBTOTAL(1,F9:F12)</f>
        <v>4.25</v>
      </c>
      <c r="G13" s="4"/>
    </row>
    <row r="14" spans="1:7" outlineLevel="1" x14ac:dyDescent="0.3">
      <c r="A14" s="8"/>
      <c r="B14" s="4"/>
      <c r="C14" s="14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4" t="s">
        <v>285</v>
      </c>
      <c r="D22" s="18">
        <f>SUBTOTAL(1,D15:D21)</f>
        <v>4.2857142857142856</v>
      </c>
      <c r="E22" s="18"/>
      <c r="F22" s="18">
        <f>SUBTOTAL(1,F15:F21)</f>
        <v>5.8571428571428568</v>
      </c>
      <c r="G22" s="4"/>
    </row>
    <row r="23" spans="1:7" outlineLevel="1" x14ac:dyDescent="0.3">
      <c r="A23" s="8"/>
      <c r="B23" s="4"/>
      <c r="C23" s="14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5"/>
      <c r="B27" s="16"/>
      <c r="C27" s="17" t="s">
        <v>286</v>
      </c>
      <c r="D27" s="19">
        <f>SUBTOTAL(1,D24:D26)</f>
        <v>6.333333333333333</v>
      </c>
      <c r="E27" s="19"/>
      <c r="F27" s="19">
        <f>SUBTOTAL(1,F24:F26)</f>
        <v>6.666666666666667</v>
      </c>
      <c r="G27" s="16"/>
    </row>
    <row r="28" spans="1:7" outlineLevel="1" x14ac:dyDescent="0.3">
      <c r="A28" s="15"/>
      <c r="B28" s="16"/>
      <c r="C28" s="17" t="s">
        <v>281</v>
      </c>
      <c r="D28" s="16">
        <f>SUBTOTAL(9,D24:D26)</f>
        <v>19</v>
      </c>
      <c r="E28" s="16"/>
      <c r="F28" s="16">
        <f>SUBTOTAL(9,F24:F26)</f>
        <v>20</v>
      </c>
      <c r="G28" s="16"/>
    </row>
    <row r="29" spans="1:7" x14ac:dyDescent="0.3">
      <c r="A29" s="15"/>
      <c r="B29" s="16"/>
      <c r="C29" s="17" t="s">
        <v>287</v>
      </c>
      <c r="D29" s="19">
        <f>SUBTOTAL(1,D4:D26)</f>
        <v>5.3529411764705879</v>
      </c>
      <c r="E29" s="19"/>
      <c r="F29" s="19">
        <f>SUBTOTAL(1,F4:F26)</f>
        <v>5.2941176470588234</v>
      </c>
      <c r="G29" s="16"/>
    </row>
    <row r="30" spans="1:7" x14ac:dyDescent="0.3">
      <c r="A30" s="15"/>
      <c r="B30" s="16"/>
      <c r="C30" s="17" t="s">
        <v>282</v>
      </c>
      <c r="D30" s="16">
        <f>SUBTOTAL(9,D4:D26)</f>
        <v>91</v>
      </c>
      <c r="E30" s="16"/>
      <c r="F30" s="16">
        <f>SUBTOTAL(9,F4:F26)</f>
        <v>90</v>
      </c>
      <c r="G30" s="16"/>
    </row>
  </sheetData>
  <sortState ref="A4:G20">
    <sortCondition ref="C4:C2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19" sqref="D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customWidth="1"/>
    <col min="4" max="4" width="9.625" customWidth="1"/>
    <col min="5" max="5" width="8.5" customWidth="1"/>
    <col min="6" max="7" width="9.625" customWidth="1"/>
    <col min="8" max="8" width="8.5" customWidth="1"/>
  </cols>
  <sheetData>
    <row r="1" spans="1:6" ht="20.25" x14ac:dyDescent="0.3">
      <c r="A1" s="32" t="s">
        <v>104</v>
      </c>
      <c r="B1" s="32"/>
      <c r="C1" s="32"/>
      <c r="D1" s="32"/>
      <c r="E1" s="32"/>
      <c r="F1" s="32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20" t="s">
        <v>290</v>
      </c>
      <c r="B18" s="20" t="s">
        <v>289</v>
      </c>
    </row>
    <row r="19" spans="1:5" x14ac:dyDescent="0.3">
      <c r="A19" s="20" t="s">
        <v>288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3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3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3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3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3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3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3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3">
      <c r="A27" s="21" t="s">
        <v>282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6" sqref="A26:E30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32" t="s">
        <v>118</v>
      </c>
      <c r="B1" s="32"/>
      <c r="C1" s="32"/>
      <c r="D1" s="32"/>
      <c r="E1" s="32"/>
      <c r="F1" s="32"/>
      <c r="G1" s="32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32" t="s">
        <v>136</v>
      </c>
      <c r="B13" s="32"/>
      <c r="C13" s="32"/>
      <c r="D13" s="32"/>
      <c r="E13" s="32"/>
      <c r="F13" s="32"/>
      <c r="G13" s="32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32" t="s">
        <v>247</v>
      </c>
      <c r="B25" s="32"/>
      <c r="C25" s="32"/>
      <c r="D25" s="32"/>
      <c r="E25" s="32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3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3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3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4"/>
  <sheetViews>
    <sheetView workbookViewId="0">
      <selection activeCell="G18" sqref="G18"/>
    </sheetView>
  </sheetViews>
  <sheetFormatPr defaultRowHeight="16.5" x14ac:dyDescent="0.3"/>
  <sheetData>
    <row r="1" spans="1:10" ht="20.25" x14ac:dyDescent="0.3">
      <c r="A1" s="32" t="s">
        <v>139</v>
      </c>
      <c r="B1" s="32"/>
      <c r="C1" s="32"/>
      <c r="D1" s="32"/>
      <c r="E1" s="32"/>
      <c r="F1" s="32"/>
      <c r="G1" s="32"/>
      <c r="H1" s="32"/>
      <c r="I1" s="32"/>
      <c r="J1" s="32"/>
    </row>
    <row r="3" spans="1:10" x14ac:dyDescent="0.3">
      <c r="A3" s="24" t="s">
        <v>140</v>
      </c>
      <c r="B3" s="24" t="s">
        <v>141</v>
      </c>
      <c r="C3" s="24" t="s">
        <v>142</v>
      </c>
      <c r="D3" s="24" t="s">
        <v>143</v>
      </c>
      <c r="E3" s="24" t="s">
        <v>144</v>
      </c>
      <c r="F3" s="24" t="s">
        <v>145</v>
      </c>
      <c r="G3" s="24" t="s">
        <v>146</v>
      </c>
      <c r="H3" s="24" t="s">
        <v>147</v>
      </c>
      <c r="I3" s="24" t="s">
        <v>148</v>
      </c>
      <c r="J3" s="24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35" t="s">
        <v>157</v>
      </c>
      <c r="B10" s="36"/>
      <c r="C10" s="3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8"/>
      <c r="J10" s="39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9"/>
  <sheetViews>
    <sheetView workbookViewId="0">
      <selection activeCell="N19" sqref="N19"/>
    </sheetView>
  </sheetViews>
  <sheetFormatPr defaultRowHeight="16.5" x14ac:dyDescent="0.3"/>
  <sheetData>
    <row r="1" spans="1:6" ht="20.25" x14ac:dyDescent="0.3">
      <c r="A1" s="32" t="s">
        <v>166</v>
      </c>
      <c r="B1" s="32"/>
      <c r="C1" s="32"/>
      <c r="D1" s="32"/>
      <c r="E1" s="32"/>
      <c r="F1" s="32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hidden="1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hidden="1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autoFilter ref="A3:F9">
    <filterColumn colId="2">
      <filters>
        <filter val="경영"/>
      </filters>
    </filterColumn>
  </autoFilter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박민서</cp:lastModifiedBy>
  <dcterms:created xsi:type="dcterms:W3CDTF">2023-04-27T08:01:32Z</dcterms:created>
  <dcterms:modified xsi:type="dcterms:W3CDTF">2026-02-10T14:35:29Z</dcterms:modified>
</cp:coreProperties>
</file>