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2a4f9670718784/Desktop/컴활1급/01 엑셀/03 기본모의고사/"/>
    </mc:Choice>
  </mc:AlternateContent>
  <xr:revisionPtr revIDLastSave="1" documentId="13_ncr:1_{49EEC4F3-CDE7-4EA3-BCF3-1B4FC1C509B2}" xr6:coauthVersionLast="47" xr6:coauthVersionMax="47" xr10:uidLastSave="{62E4D3D6-D26A-474F-BE95-4A19BAB62C2C}"/>
  <bookViews>
    <workbookView xWindow="-110" yWindow="-110" windowWidth="25820" windowHeight="15500" tabRatio="765" activeTab="3" xr2:uid="{0E0FC216-47B2-48BC-BA16-25062CF71296}"/>
  </bookViews>
  <sheets>
    <sheet name="기본작업" sheetId="1" r:id="rId1"/>
    <sheet name="계산작업" sheetId="2" r:id="rId2"/>
    <sheet name="기술부" sheetId="9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1" i="2" l="1" a="1"/>
  <c r="F21" i="2" s="1"/>
  <c r="F22" i="2" a="1"/>
  <c r="F22" i="2" s="1"/>
  <c r="F23" i="2" a="1"/>
  <c r="F23" i="2"/>
  <c r="F24" i="2" a="1"/>
  <c r="F24" i="2"/>
  <c r="F25" i="2" a="1"/>
  <c r="F25" i="2"/>
  <c r="F26" i="2" a="1"/>
  <c r="F26" i="2"/>
  <c r="F27" i="2" a="1"/>
  <c r="F27" i="2" s="1"/>
  <c r="F28" i="2" a="1"/>
  <c r="F28" i="2" s="1"/>
  <c r="F29" i="2" a="1"/>
  <c r="F29" i="2" s="1"/>
  <c r="F30" i="2" a="1"/>
  <c r="F30" i="2"/>
  <c r="F31" i="2" a="1"/>
  <c r="F31" i="2"/>
  <c r="F32" i="2" a="1"/>
  <c r="F32" i="2"/>
  <c r="F33" i="2" a="1"/>
  <c r="F33" i="2"/>
  <c r="F34" i="2" a="1"/>
  <c r="F34" i="2" s="1"/>
  <c r="F35" i="2" a="1"/>
  <c r="F35" i="2" s="1"/>
  <c r="F36" i="2" a="1"/>
  <c r="F36" i="2" s="1"/>
  <c r="F37" i="2" a="1"/>
  <c r="F37" i="2"/>
  <c r="F38" i="2" a="1"/>
  <c r="F38" i="2"/>
  <c r="F39" i="2" a="1"/>
  <c r="F39" i="2"/>
  <c r="F20" i="2" a="1"/>
  <c r="F2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F11" i="2" a="1"/>
  <c r="F11" i="2" s="1"/>
  <c r="F12" i="2" a="1"/>
  <c r="F12" i="2" s="1"/>
  <c r="F10" i="2" a="1"/>
  <c r="F10" i="2" s="1"/>
  <c r="B11" i="2" a="1"/>
  <c r="B11" i="2"/>
  <c r="B12" i="2" a="1"/>
  <c r="B12" i="2" s="1"/>
  <c r="B13" i="2" a="1"/>
  <c r="B13" i="2" s="1"/>
  <c r="B14" i="2" a="1"/>
  <c r="B14" i="2" s="1"/>
  <c r="B15" i="2" a="1"/>
  <c r="B15" i="2"/>
  <c r="B10" i="2" a="1"/>
  <c r="B10" i="2" s="1"/>
  <c r="E3" i="2"/>
  <c r="C4" i="2"/>
  <c r="C5" i="2"/>
  <c r="C6" i="2"/>
  <c r="C3" i="2"/>
  <c r="A34" i="1"/>
  <c r="D3" i="6"/>
  <c r="D4" i="6"/>
  <c r="D5" i="6"/>
  <c r="D6" i="6"/>
  <c r="I22" i="2" a="1"/>
  <c r="I36" i="2" a="1"/>
  <c r="I25" i="2" a="1"/>
  <c r="I33" i="2" a="1"/>
  <c r="I34" i="2" a="1"/>
  <c r="I20" i="2" a="1"/>
  <c r="I23" i="2" a="1"/>
  <c r="I30" i="2" a="1"/>
  <c r="I37" i="2" a="1"/>
  <c r="I24" i="2" a="1"/>
  <c r="I28" i="2" a="1"/>
  <c r="I31" i="2" a="1"/>
  <c r="I29" i="2" a="1"/>
  <c r="I38" i="2" a="1"/>
  <c r="I32" i="2" a="1"/>
  <c r="I39" i="2" a="1"/>
  <c r="I26" i="2" a="1"/>
  <c r="I27" i="2" a="1"/>
  <c r="I21" i="2" a="1"/>
  <c r="I35" i="2" a="1"/>
  <c r="I29" i="2" l="1"/>
  <c r="I28" i="2"/>
  <c r="I34" i="2"/>
  <c r="I33" i="2"/>
  <c r="I25" i="2"/>
  <c r="I36" i="2"/>
  <c r="I22" i="2"/>
  <c r="I35" i="2"/>
  <c r="I21" i="2"/>
  <c r="I27" i="2"/>
  <c r="I26" i="2"/>
  <c r="I39" i="2"/>
  <c r="I32" i="2"/>
  <c r="I38" i="2"/>
  <c r="I31" i="2"/>
  <c r="I24" i="2"/>
  <c r="I37" i="2"/>
  <c r="I30" i="2"/>
  <c r="I23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EB16C0E-E627-4EFB-9984-2DA2E473038D}" name="MS Access Database_Query" type="1" refreshedVersion="7" background="1">
    <dbPr connection="DSN=MS Access Database;DBQ=C:\컴활1급\01 엑셀\03 기본모의고사\성적.accdb;DefaultDir=C:\컴활1급\01 엑셀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`C:\컴활1급\01 엑셀\03 기본모의고사\성적.accdb`.사원평가정보 사원평가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<sst xmlns="http://schemas.openxmlformats.org/spreadsheetml/2006/main" count="280" uniqueCount="187">
  <si>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</si>
  <si>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</si>
  <si>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</si>
  <si>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</si>
  <si>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</si>
  <si>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</si>
  <si>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</si>
  <si>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</si>
  <si>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</si>
  <si>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</si>
  <si>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</si>
  <si>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</si>
  <si>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</si>
  <si>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</si>
  <si>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</si>
  <si>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</si>
  <si>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</si>
  <si>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</si>
  <si>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</si>
  <si>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</si>
  <si>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</si>
  <si>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</si>
  <si>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</si>
  <si>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</si>
  <si>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</si>
  <si>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</si>
  <si>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</si>
  <si>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</si>
  <si>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</si>
  <si>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</si>
  <si>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</si>
  <si>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</si>
  <si>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</si>
  <si>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</si>
  <si>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</si>
  <si>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</si>
  <si>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</si>
  <si>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</si>
  <si>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</si>
  <si>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</si>
  <si>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</si>
  <si>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</si>
  <si>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</si>
  <si>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</si>
  <si>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</si>
  <si>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</si>
  <si>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</si>
  <si>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</si>
  <si>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</si>
  <si>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</si>
  <si>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</si>
  <si>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</si>
  <si>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</si>
  <si>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</si>
  <si>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</si>
  <si>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</si>
  <si>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</si>
  <si>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</si>
  <si>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</si>
  <si>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</si>
  <si>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</si>
  <si>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</si>
  <si>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</si>
  <si>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</si>
  <si>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</si>
  <si>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</si>
  <si>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</si>
  <si>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</si>
  <si>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</si>
  <si>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</si>
  <si>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</si>
  <si>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</si>
  <si>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</si>
  <si>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</si>
  <si>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</si>
  <si>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</si>
  <si>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</si>
  <si>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</si>
  <si>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</si>
  <si>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</si>
  <si>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</si>
  <si>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</si>
  <si>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</si>
  <si>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</si>
  <si>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</si>
  <si>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</si>
  <si>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</si>
  <si>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</si>
  <si>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</si>
  <si>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</si>
  <si>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</si>
  <si>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</si>
  <si>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</si>
  <si>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</si>
  <si>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</si>
  <si>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</si>
  <si>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</si>
  <si>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</si>
  <si>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</si>
  <si>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</si>
  <si>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</si>
  <si>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</si>
  <si>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</si>
  <si>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</si>
  <si>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</si>
  <si>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</si>
  <si>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</si>
  <si>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</si>
  <si>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</si>
  <si>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</si>
  <si>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</si>
  <si>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</si>
  <si>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</si>
  <si>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</si>
  <si>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</si>
  <si>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</si>
  <si>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</si>
  <si>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</si>
  <si>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</si>
  <si>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</si>
  <si>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</si>
  <si>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</si>
  <si>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</si>
  <si>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</si>
  <si>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</si>
  <si>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</si>
  <si>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</si>
  <si>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</si>
  <si>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</si>
  <si>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</si>
  <si>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</si>
  <si>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</si>
  <si>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</si>
  <si>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</si>
  <si>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</si>
  <si>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</si>
  <si>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</si>
  <si>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</si>
  <si>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</si>
  <si>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</si>
  <si>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</si>
  <si>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</si>
  <si>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</si>
  <si>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</si>
  <si>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</si>
  <si>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</si>
  <si>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</si>
  <si>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</si>
  <si>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</si>
  <si>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</si>
  <si>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</si>
  <si>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</si>
  <si>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</si>
  <si>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</si>
  <si>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</si>
  <si>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</si>
  <si>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</si>
  <si>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</si>
  <si>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</si>
  <si>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</si>
  <si>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</si>
  <si>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</si>
  <si>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</si>
  <si>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</si>
  <si>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</si>
  <si>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</si>
  <si>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</si>
  <si>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</si>
  <si>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</si>
  <si>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</si>
  <si>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</si>
  <si>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</si>
  <si>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</si>
  <si>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</si>
  <si>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</si>
  <si>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</si>
  <si>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</si>
  <si>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</si>
  <si>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박혁거</t>
  </si>
  <si>
    <t>우성룡</t>
  </si>
  <si>
    <t>최민정</t>
  </si>
  <si>
    <t>마소희</t>
  </si>
  <si>
    <t>컴활합격</t>
    <phoneticPr fontId="2" type="noConversion"/>
  </si>
  <si>
    <t>부서</t>
    <phoneticPr fontId="2" type="noConversion"/>
  </si>
  <si>
    <t>입사연도</t>
    <phoneticPr fontId="2" type="noConversion"/>
  </si>
  <si>
    <t>판매1팀</t>
    <phoneticPr fontId="2" type="noConversion"/>
  </si>
  <si>
    <t>&gt;=2021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</si>
</sst>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#&quot;점&quot;"/>
    <numFmt numFmtId="179" formatCode="[Red][&gt;=120]&quot;★&quot;* 0;[Blue][&gt;=100]&quot;☆&quot;* 0;0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59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26" xfId="0" applyBorder="1" applyAlignment="1">
      <alignment horizontal="center"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3">
    <dxf>
      <fill>
        <patternFill>
          <fgColor indexed="64"/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1,2</a:t>
            </a:r>
            <a:r>
              <a:rPr lang="ko-KR" altLang="en-US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17-486F-B94E-21F5D5C65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</xdr:col>
      <xdr:colOff>0</xdr:colOff>
      <xdr:row>10</xdr:row>
      <xdr:rowOff>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BE0BB9FB-BEF8-4643-949C-A4132E91175C}"/>
            </a:ext>
          </a:extLst>
        </xdr:cNvPr>
        <xdr:cNvSpPr/>
      </xdr:nvSpPr>
      <xdr:spPr>
        <a:xfrm>
          <a:off x="0" y="1530350"/>
          <a:ext cx="1498600" cy="647700"/>
        </a:xfrm>
        <a:prstGeom prst="flowChartPunchedTap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4</xdr:col>
      <xdr:colOff>0</xdr:colOff>
      <xdr:row>10</xdr:row>
      <xdr:rowOff>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08388676-D5BD-4FBD-B8B6-8881245ABA61}"/>
            </a:ext>
          </a:extLst>
        </xdr:cNvPr>
        <xdr:cNvSpPr/>
      </xdr:nvSpPr>
      <xdr:spPr>
        <a:xfrm>
          <a:off x="1498600" y="1530350"/>
          <a:ext cx="1498600" cy="647700"/>
        </a:xfrm>
        <a:prstGeom prst="flowChartPunchedTap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450850</xdr:colOff>
          <xdr:row>0</xdr:row>
          <xdr:rowOff>209550</xdr:rowOff>
        </xdr:from>
        <xdr:to>
          <xdr:col>5</xdr:col>
          <xdr:colOff>603250</xdr:colOff>
          <xdr:row>3</xdr:row>
          <xdr:rowOff>146050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구채린" refreshedDate="45992.790047685186" backgroundQuery="1" createdVersion="7" refreshedVersion="7" minRefreshableVersion="3" recordCount="37" xr:uid="{07301F85-CCEB-484C-ABF9-47D98D331352}">
  <cacheSource type="external" connectionId="1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B019EA-C0D0-45DE-B72A-787CE227F299}" name="피벗 테이블1" cacheId="0" applyNumberFormats="0" applyBorderFormats="0" applyFontFormats="0" applyPatternFormats="0" applyAlignmentFormats="0" applyWidthHeightFormats="1" dataCaption="값" updatedVersion="7" minRefreshableVersion="3" useAutoFormatting="1" rowGrandTotals="0" itemPrintTitles="1" createdVersion="7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0" numFmtId="178"/>
    <dataField name="평균 : 영어듣기" fld="3" subtotal="average" baseField="1" baseItem="0" numFmtId="178"/>
    <dataField name="평균 : 전산이론" fld="4" subtotal="average" baseField="1" baseItem="0" numFmtId="178"/>
    <dataField name="평균 : 전산실기" fld="5" subtotal="average" baseField="1" baseItem="2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C3EDC88-64FD-4821-980F-087D3E05E4B6}" name="표2" displayName="표2" ref="A1:F11" totalsRowShown="0">
  <autoFilter ref="A1:F11" xr:uid="{AC3EDC88-64FD-4821-980F-087D3E05E4B6}"/>
  <tableColumns count="6">
    <tableColumn id="1" xr3:uid="{81500F8B-67C6-403B-86F7-20186817AE11}" name="이름"/>
    <tableColumn id="2" xr3:uid="{D0C88352-41BC-4F38-A635-B7A05247BE80}" name="부서명"/>
    <tableColumn id="3" xr3:uid="{F71A172E-1B86-4165-AAF8-CD3AB0DA730F}" name="영어독해"/>
    <tableColumn id="4" xr3:uid="{5499A303-D9CC-40A7-AF1A-E4456294ABFA}" name="영어듣기"/>
    <tableColumn id="5" xr3:uid="{D207E940-18F7-4331-9265-531B39F52BB6}" name="전산이론"/>
    <tableColumn id="6" xr3:uid="{A05B2E0B-ABCA-4741-AF15-86772317E264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workbookViewId="0">
      <selection activeCell="D7" sqref="D7"/>
    </sheetView>
  </sheetViews>
  <sheetFormatPr defaultRowHeight="17"/>
  <cols>
    <col min="1" max="1" width="12" customWidth="1"/>
    <col min="3" max="3" width="6.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AND(AVERAGE(C4:E4)&gt;=80,F4&gt;=G4)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2" priority="1">
      <formula>COUNTIF($C4:$G4,"&gt;=80")=5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opLeftCell="A9" zoomScaleNormal="100" workbookViewId="0">
      <selection activeCell="F10" sqref="F10"/>
    </sheetView>
  </sheetViews>
  <sheetFormatPr defaultRowHeight="17"/>
  <cols>
    <col min="2" max="2" width="12.75" customWidth="1"/>
    <col min="5" max="5" width="15.5" customWidth="1"/>
    <col min="6" max="6" width="12.83203125" customWidth="1"/>
    <col min="7" max="7" width="14" customWidth="1"/>
    <col min="8" max="8" width="11.58203125" customWidth="1"/>
    <col min="9" max="9" width="11.08203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8" t="s">
        <v>171</v>
      </c>
      <c r="F2" s="49"/>
      <c r="G2" s="50"/>
      <c r="H2" s="3" t="s">
        <v>183</v>
      </c>
      <c r="I2" s="3" t="s">
        <v>184</v>
      </c>
    </row>
    <row r="3" spans="1:9">
      <c r="A3" s="4">
        <v>2006</v>
      </c>
      <c r="B3" s="4">
        <v>2017</v>
      </c>
      <c r="C3" s="1">
        <f>COUNTIFS($D$20:$D$39,"&gt;="&amp;A3,$D$20:$D$39,"&lt;="&amp;B3)</f>
        <v>6</v>
      </c>
      <c r="E3" s="51">
        <f>DSUM(A19:I39,7,H2:I3)</f>
        <v>1200000</v>
      </c>
      <c r="F3" s="52"/>
      <c r="G3" s="53"/>
      <c r="H3" s="3" t="s">
        <v>185</v>
      </c>
      <c r="I3" s="3" t="s">
        <v>186</v>
      </c>
    </row>
    <row r="4" spans="1:9">
      <c r="A4" s="4">
        <v>2018</v>
      </c>
      <c r="B4" s="4">
        <v>2019</v>
      </c>
      <c r="C4" s="1">
        <f t="shared" ref="C4:C6" si="0">COUNTIFS($D$20:$D$39,"&gt;="&amp;A4,$D$20:$D$39,"&lt;="&amp;B4)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TRUNC(AVERAGE(IF($A$20:$A$39=A10,$G$20:$G$39)))</f>
        <v>1333333</v>
      </c>
      <c r="E10" s="2" t="s">
        <v>30</v>
      </c>
      <c r="F10" s="6">
        <f t="array" ref="F10">SUM(IF((RIGHT($A$20:$A$39,2)=E10)*(IFERROR(FIND("판매",$A$20:$A$39)&gt;=1,FALSE)),$G$20:$G$39))</f>
        <v>4000000</v>
      </c>
    </row>
    <row r="11" spans="1:9">
      <c r="A11" s="1" t="s">
        <v>31</v>
      </c>
      <c r="B11" s="5">
        <f t="array" ref="B11">TRUNC(AVERAGE(IF($A$20:$A$39=A11,$G$20:$G$39)))</f>
        <v>1250000</v>
      </c>
      <c r="E11" s="2" t="s">
        <v>32</v>
      </c>
      <c r="F11" s="6">
        <f t="array" ref="F11">SUM(IF((RIGHT($A$20:$A$39,2)=E11)*(IFERROR(FIND("판매",$A$20:$A$39)&gt;=1,FALSE)),$G$20:$G$39))</f>
        <v>5000000</v>
      </c>
    </row>
    <row r="12" spans="1:9">
      <c r="A12" s="1" t="s">
        <v>33</v>
      </c>
      <c r="B12" s="5">
        <f t="array" ref="B12">TRUNC(AVERAGE(IF($A$20:$A$39=A12,$G$20:$G$39)))</f>
        <v>1266666</v>
      </c>
      <c r="E12" s="2" t="s">
        <v>34</v>
      </c>
      <c r="F12" s="6">
        <f t="array" ref="F12">SUM(IF((RIGHT($A$20:$A$39,2)=E12)*(IFERROR(FIND("판매",$A$20:$A$39)&gt;=1,FALSE)),$G$20:$G$39))</f>
        <v>3800000</v>
      </c>
    </row>
    <row r="13" spans="1:9">
      <c r="A13" s="1" t="s">
        <v>35</v>
      </c>
      <c r="B13" s="5">
        <f t="array" ref="B13">TRUNC(AVERAGE(IF($A$20:$A$39=A13,$G$20:$G$39)))</f>
        <v>1137500</v>
      </c>
    </row>
    <row r="14" spans="1:9">
      <c r="A14" s="1" t="s">
        <v>36</v>
      </c>
      <c r="B14" s="5">
        <f t="array" ref="B14">TRUNC(AVERAGE(IF($A$20:$A$39=A14,$G$20:$G$39)))</f>
        <v>1233333</v>
      </c>
    </row>
    <row r="15" spans="1:9">
      <c r="A15" s="1" t="s">
        <v>37</v>
      </c>
      <c r="B15" s="5">
        <f t="array" ref="B15">TRUNC(AVERAGE(IF($A$20:$A$39=A15,$G$20:$G$39)))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UPPER(REPLACE(C20,2,0,RIGHT(D20,2)))</f>
        <v>P1201</v>
      </c>
      <c r="F20" s="1" t="str" cm="1">
        <f t="array" ref="F20">_xlfn.IFS(LEFT(C20,1)="p","부장",LEFT(C20,1)="k","과장",LEFT(C20,1)="d","대리",LEFT(C20,1)="s","사원")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UPPER(REPLACE(C21,2,0,RIGHT(D21,2)))</f>
        <v>K2012</v>
      </c>
      <c r="F21" s="1" t="str" cm="1">
        <f t="array" ref="F21">_xlfn.IFS(LEFT(C21,1)="p","부장",LEFT(C21,1)="k","과장",LEFT(C21,1)="d","대리",LEFT(C21,1)="s","사원")</f>
        <v>과장</v>
      </c>
      <c r="G21" s="10">
        <v>1350000</v>
      </c>
      <c r="H21" s="10">
        <v>67500</v>
      </c>
      <c r="I21" s="1" t="str" cm="1">
        <f t="array" ref="I21">fn비고(D21)</f>
        <v/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_xlfn.IFS(LEFT(C22,1)="p","부장",LEFT(C22,1)="k","과장",LEFT(C22,1)="d","대리",LEFT(C22,1)="s","사원")</f>
        <v>과장</v>
      </c>
      <c r="G22" s="10">
        <v>1350000</v>
      </c>
      <c r="H22" s="10">
        <v>67500</v>
      </c>
      <c r="I22" s="1" t="str" cm="1">
        <f t="array" ref="I22">fn비고(D22)</f>
        <v/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_xlfn.IFS(LEFT(C23,1)="p","부장",LEFT(C23,1)="k","과장",LEFT(C23,1)="d","대리",LEFT(C23,1)="s","사원")</f>
        <v>과장</v>
      </c>
      <c r="G23" s="10">
        <v>1350000</v>
      </c>
      <c r="H23" s="10">
        <v>67500</v>
      </c>
      <c r="I23" s="1" t="str" cm="1">
        <f t="array" ref="I23">fn비고(D23)</f>
        <v/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_xlfn.IFS(LEFT(C24,1)="p","부장",LEFT(C24,1)="k","과장",LEFT(C24,1)="d","대리",LEFT(C24,1)="s","사원")</f>
        <v>사원</v>
      </c>
      <c r="G24" s="10">
        <v>1000000</v>
      </c>
      <c r="H24" s="10">
        <v>30000</v>
      </c>
      <c r="I24" s="1" t="str" cm="1">
        <f t="array" ref="I24">fn비고(D24)</f>
        <v/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_xlfn.IFS(LEFT(C25,1)="p","부장",LEFT(C25,1)="k","과장",LEFT(C25,1)="d","대리",LEFT(C25,1)="s","사원")</f>
        <v>과장</v>
      </c>
      <c r="G25" s="10">
        <v>1350000</v>
      </c>
      <c r="H25" s="10">
        <v>67500</v>
      </c>
      <c r="I25" s="1" t="str" cm="1">
        <f t="array" ref="I25">fn비고(D25)</f>
        <v/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_xlfn.IFS(LEFT(C26,1)="p","부장",LEFT(C26,1)="k","과장",LEFT(C26,1)="d","대리",LEFT(C26,1)="s","사원")</f>
        <v>과장</v>
      </c>
      <c r="G26" s="10">
        <v>1350000</v>
      </c>
      <c r="H26" s="10">
        <v>67500</v>
      </c>
      <c r="I26" s="1" t="str" cm="1">
        <f t="array" ref="I26">fn비고(D26)</f>
        <v/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_xlfn.IFS(LEFT(C27,1)="p","부장",LEFT(C27,1)="k","과장",LEFT(C27,1)="d","대리",LEFT(C27,1)="s","사원")</f>
        <v>대리</v>
      </c>
      <c r="G27" s="10">
        <v>1200000</v>
      </c>
      <c r="H27" s="10">
        <v>84000</v>
      </c>
      <c r="I27" s="1" t="str" cm="1">
        <f t="array" ref="I27">fn비고(D27)</f>
        <v/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_xlfn.IFS(LEFT(C28,1)="p","부장",LEFT(C28,1)="k","과장",LEFT(C28,1)="d","대리",LEFT(C28,1)="s","사원")</f>
        <v>사원</v>
      </c>
      <c r="G28" s="10">
        <v>1000000</v>
      </c>
      <c r="H28" s="10">
        <v>50000</v>
      </c>
      <c r="I28" s="1" t="str" cm="1">
        <f t="array" ref="I28">fn비고(D28)</f>
        <v/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_xlfn.IFS(LEFT(C29,1)="p","부장",LEFT(C29,1)="k","과장",LEFT(C29,1)="d","대리",LEFT(C29,1)="s","사원")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_xlfn.IFS(LEFT(C30,1)="p","부장",LEFT(C30,1)="k","과장",LEFT(C30,1)="d","대리",LEFT(C30,1)="s","사원")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_xlfn.IFS(LEFT(C31,1)="p","부장",LEFT(C31,1)="k","과장",LEFT(C31,1)="d","대리",LEFT(C31,1)="s","사원")</f>
        <v>대리</v>
      </c>
      <c r="G31" s="10">
        <v>1200000</v>
      </c>
      <c r="H31" s="10">
        <v>60000</v>
      </c>
      <c r="I31" s="1" t="str" cm="1">
        <f t="array" ref="I31">fn비고(D31)</f>
        <v/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_xlfn.IFS(LEFT(C32,1)="p","부장",LEFT(C32,1)="k","과장",LEFT(C32,1)="d","대리",LEFT(C32,1)="s","사원")</f>
        <v>사원</v>
      </c>
      <c r="G32" s="10">
        <v>1000000</v>
      </c>
      <c r="H32" s="10">
        <v>30000</v>
      </c>
      <c r="I32" s="1" t="str" cm="1">
        <f t="array" ref="I32">fn비고(D32)</f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_xlfn.IFS(LEFT(C33,1)="p","부장",LEFT(C33,1)="k","과장",LEFT(C33,1)="d","대리",LEFT(C33,1)="s","사원")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_xlfn.IFS(LEFT(C34,1)="p","부장",LEFT(C34,1)="k","과장",LEFT(C34,1)="d","대리",LEFT(C34,1)="s","사원")</f>
        <v>사원</v>
      </c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_xlfn.IFS(LEFT(C35,1)="p","부장",LEFT(C35,1)="k","과장",LEFT(C35,1)="d","대리",LEFT(C35,1)="s","사원")</f>
        <v>과장</v>
      </c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_xlfn.IFS(LEFT(C36,1)="p","부장",LEFT(C36,1)="k","과장",LEFT(C36,1)="d","대리",LEFT(C36,1)="s","사원")</f>
        <v>사원</v>
      </c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_xlfn.IFS(LEFT(C37,1)="p","부장",LEFT(C37,1)="k","과장",LEFT(C37,1)="d","대리",LEFT(C37,1)="s","사원")</f>
        <v>대리</v>
      </c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_xlfn.IFS(LEFT(C38,1)="p","부장",LEFT(C38,1)="k","과장",LEFT(C38,1)="d","대리",LEFT(C38,1)="s","사원")</f>
        <v>과장</v>
      </c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_xlfn.IFS(LEFT(C39,1)="p","부장",LEFT(C39,1)="k","과장",LEFT(C39,1)="d","대리",LEFT(C39,1)="s","사원")</f>
        <v>사원</v>
      </c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FE76E-682D-4BCD-AC77-C34F4458AD54}">
  <sheetPr codeName="Sheet8"/>
  <dimension ref="A1:F11"/>
  <sheetViews>
    <sheetView workbookViewId="0">
      <selection activeCell="E25" sqref="E25"/>
    </sheetView>
  </sheetViews>
  <sheetFormatPr defaultRowHeight="17"/>
  <cols>
    <col min="3" max="6" width="9.9140625" customWidth="1"/>
  </cols>
  <sheetData>
    <row r="1" spans="1:6">
      <c r="A1" t="s">
        <v>0</v>
      </c>
      <c r="B1" t="s">
        <v>88</v>
      </c>
      <c r="C1" t="s">
        <v>90</v>
      </c>
      <c r="D1" t="s">
        <v>91</v>
      </c>
      <c r="E1" t="s">
        <v>92</v>
      </c>
      <c r="F1" t="s">
        <v>93</v>
      </c>
    </row>
    <row r="2" spans="1:6">
      <c r="A2" t="s">
        <v>181</v>
      </c>
      <c r="B2" t="s">
        <v>95</v>
      </c>
      <c r="C2">
        <v>76</v>
      </c>
      <c r="D2">
        <v>72</v>
      </c>
      <c r="E2">
        <v>100</v>
      </c>
      <c r="F2">
        <v>100</v>
      </c>
    </row>
    <row r="3" spans="1:6">
      <c r="A3" t="s">
        <v>94</v>
      </c>
      <c r="B3" t="s">
        <v>95</v>
      </c>
      <c r="C3">
        <v>52</v>
      </c>
      <c r="D3">
        <v>64</v>
      </c>
      <c r="E3">
        <v>70</v>
      </c>
      <c r="F3">
        <v>90</v>
      </c>
    </row>
    <row r="4" spans="1:6">
      <c r="A4" t="s">
        <v>180</v>
      </c>
      <c r="B4" t="s">
        <v>95</v>
      </c>
      <c r="C4">
        <v>40</v>
      </c>
      <c r="D4">
        <v>28</v>
      </c>
      <c r="E4">
        <v>0</v>
      </c>
      <c r="F4">
        <v>90</v>
      </c>
    </row>
    <row r="5" spans="1:6">
      <c r="A5" t="s">
        <v>179</v>
      </c>
      <c r="B5" t="s">
        <v>95</v>
      </c>
      <c r="C5">
        <v>40</v>
      </c>
      <c r="D5">
        <v>24</v>
      </c>
      <c r="E5">
        <v>80</v>
      </c>
      <c r="F5">
        <v>100</v>
      </c>
    </row>
    <row r="6" spans="1:6">
      <c r="A6" t="s">
        <v>102</v>
      </c>
      <c r="B6" t="s">
        <v>95</v>
      </c>
      <c r="C6">
        <v>52</v>
      </c>
      <c r="D6">
        <v>48</v>
      </c>
      <c r="E6">
        <v>0</v>
      </c>
      <c r="F6">
        <v>100</v>
      </c>
    </row>
    <row r="7" spans="1:6">
      <c r="A7" t="s">
        <v>103</v>
      </c>
      <c r="B7" t="s">
        <v>95</v>
      </c>
      <c r="C7">
        <v>64</v>
      </c>
      <c r="D7">
        <v>40</v>
      </c>
      <c r="E7">
        <v>90</v>
      </c>
      <c r="F7">
        <v>100</v>
      </c>
    </row>
    <row r="8" spans="1:6">
      <c r="A8" t="s">
        <v>178</v>
      </c>
      <c r="B8" t="s">
        <v>95</v>
      </c>
      <c r="C8">
        <v>52</v>
      </c>
      <c r="D8">
        <v>36</v>
      </c>
      <c r="E8">
        <v>80</v>
      </c>
      <c r="F8">
        <v>80</v>
      </c>
    </row>
    <row r="9" spans="1:6">
      <c r="A9" t="s">
        <v>112</v>
      </c>
      <c r="B9" t="s">
        <v>95</v>
      </c>
      <c r="C9">
        <v>68</v>
      </c>
      <c r="D9">
        <v>72</v>
      </c>
      <c r="E9">
        <v>100</v>
      </c>
      <c r="F9">
        <v>100</v>
      </c>
    </row>
    <row r="10" spans="1:6">
      <c r="A10" t="s">
        <v>106</v>
      </c>
      <c r="B10" t="s">
        <v>95</v>
      </c>
      <c r="C10">
        <v>64</v>
      </c>
      <c r="D10">
        <v>56</v>
      </c>
      <c r="E10">
        <v>90</v>
      </c>
      <c r="F10">
        <v>100</v>
      </c>
    </row>
    <row r="11" spans="1:6">
      <c r="A11" t="s">
        <v>107</v>
      </c>
      <c r="B11" t="s">
        <v>95</v>
      </c>
      <c r="C11">
        <v>68</v>
      </c>
      <c r="D11">
        <v>60</v>
      </c>
      <c r="E11">
        <v>100</v>
      </c>
      <c r="F11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tabSelected="1" workbookViewId="0">
      <selection activeCell="A15" sqref="A15"/>
    </sheetView>
  </sheetViews>
  <sheetFormatPr defaultRowHeight="17"/>
  <cols>
    <col min="1" max="1" width="8.9140625" bestFit="1" customWidth="1"/>
    <col min="2" max="5" width="14.5" bestFit="1" customWidth="1"/>
  </cols>
  <sheetData>
    <row r="2" spans="1:5">
      <c r="A2" s="39" t="s">
        <v>0</v>
      </c>
      <c r="B2" t="s">
        <v>173</v>
      </c>
    </row>
    <row r="4" spans="1:5">
      <c r="A4" s="39" t="s">
        <v>88</v>
      </c>
      <c r="B4" t="s">
        <v>174</v>
      </c>
      <c r="C4" t="s">
        <v>175</v>
      </c>
      <c r="D4" t="s">
        <v>176</v>
      </c>
      <c r="E4" t="s">
        <v>177</v>
      </c>
    </row>
    <row r="5" spans="1:5">
      <c r="A5" t="s">
        <v>95</v>
      </c>
      <c r="B5" s="40">
        <v>57.6</v>
      </c>
      <c r="C5" s="40">
        <v>50</v>
      </c>
      <c r="D5" s="40">
        <v>71</v>
      </c>
      <c r="E5" s="40">
        <v>96</v>
      </c>
    </row>
    <row r="6" spans="1:5">
      <c r="A6" t="s">
        <v>111</v>
      </c>
      <c r="B6" s="40">
        <v>57.333333333333336</v>
      </c>
      <c r="C6" s="40">
        <v>54</v>
      </c>
      <c r="D6" s="40">
        <v>89.166666666666671</v>
      </c>
      <c r="E6" s="40">
        <v>91.666666666666671</v>
      </c>
    </row>
    <row r="7" spans="1:5">
      <c r="A7" t="s">
        <v>98</v>
      </c>
      <c r="B7" s="40">
        <v>44</v>
      </c>
      <c r="C7" s="40">
        <v>47</v>
      </c>
      <c r="D7" s="40">
        <v>77.5</v>
      </c>
      <c r="E7" s="40">
        <v>91.25</v>
      </c>
    </row>
    <row r="8" spans="1:5">
      <c r="A8" t="s">
        <v>101</v>
      </c>
      <c r="B8" s="40">
        <v>56</v>
      </c>
      <c r="C8" s="40">
        <v>62.285714285714285</v>
      </c>
      <c r="D8" s="40">
        <v>90</v>
      </c>
      <c r="E8" s="40">
        <v>98.571428571428569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C6" sqref="C6"/>
    </sheetView>
  </sheetViews>
  <sheetFormatPr defaultRowHeight="17"/>
  <cols>
    <col min="4" max="8" width="9.83203125" customWidth="1"/>
  </cols>
  <sheetData>
    <row r="2" spans="1:8">
      <c r="A2" s="54" t="s">
        <v>0</v>
      </c>
      <c r="B2" s="54" t="s">
        <v>88</v>
      </c>
      <c r="C2" s="54" t="s">
        <v>43</v>
      </c>
      <c r="D2" s="54" t="s">
        <v>153</v>
      </c>
      <c r="E2" s="54"/>
      <c r="F2" s="54"/>
      <c r="G2" s="54"/>
      <c r="H2" s="54"/>
    </row>
    <row r="3" spans="1:8">
      <c r="A3" s="54"/>
      <c r="B3" s="54"/>
      <c r="C3" s="54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>
      <c r="A17" s="41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>
      <c r="N19" t="s">
        <v>154</v>
      </c>
    </row>
  </sheetData>
  <sortState xmlns:xlrd2="http://schemas.microsoft.com/office/spreadsheetml/2017/richdata2" ref="A5:H17">
    <sortCondition ref="B4:B17" customList="기술부,영업부,총무부,기획부"/>
    <sortCondition sortBy="cellColor" ref="A4:A17" dxfId="1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2883DCC7-42AC-469B-A5A1-D9BCD2F0416C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workbookViewId="0">
      <selection activeCell="O11" sqref="O11"/>
    </sheetView>
  </sheetViews>
  <sheetFormatPr defaultRowHeight="17"/>
  <cols>
    <col min="2" max="2" width="16.5" bestFit="1" customWidth="1"/>
    <col min="3" max="4" width="10.58203125" bestFit="1" customWidth="1"/>
    <col min="6" max="6" width="9.58203125" customWidth="1"/>
    <col min="7" max="7" width="9.5" bestFit="1" customWidth="1"/>
  </cols>
  <sheetData>
    <row r="1" spans="1:7" ht="17.5">
      <c r="B1" s="55" t="s">
        <v>114</v>
      </c>
      <c r="C1" s="55"/>
      <c r="D1" s="55"/>
      <c r="E1" s="55"/>
      <c r="F1" s="55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F6"/>
  <sheetViews>
    <sheetView workbookViewId="0">
      <selection activeCell="H9" sqref="H9"/>
    </sheetView>
  </sheetViews>
  <sheetFormatPr defaultRowHeight="17"/>
  <cols>
    <col min="1" max="1" width="11" bestFit="1" customWidth="1"/>
    <col min="4" max="4" width="11" bestFit="1" customWidth="1"/>
  </cols>
  <sheetData>
    <row r="1" spans="1:6" ht="17.5" thickBot="1">
      <c r="A1" s="56" t="s">
        <v>132</v>
      </c>
      <c r="B1" s="57"/>
      <c r="C1" s="57"/>
      <c r="D1" s="58"/>
      <c r="F1" t="s">
        <v>182</v>
      </c>
    </row>
    <row r="2" spans="1:6" ht="17.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6">
      <c r="A3" s="18" t="s">
        <v>137</v>
      </c>
      <c r="B3" s="42">
        <v>120</v>
      </c>
      <c r="C3" s="43">
        <v>108</v>
      </c>
      <c r="D3" s="19">
        <f>C3/B3</f>
        <v>0.9</v>
      </c>
    </row>
    <row r="4" spans="1:6">
      <c r="A4" s="20" t="s">
        <v>138</v>
      </c>
      <c r="B4" s="44">
        <v>140</v>
      </c>
      <c r="C4" s="45">
        <v>77</v>
      </c>
      <c r="D4" s="21">
        <f>C4/B4</f>
        <v>0.55000000000000004</v>
      </c>
    </row>
    <row r="5" spans="1:6">
      <c r="A5" s="20" t="s">
        <v>139</v>
      </c>
      <c r="B5" s="44">
        <v>115</v>
      </c>
      <c r="C5" s="45">
        <v>125</v>
      </c>
      <c r="D5" s="21">
        <f>C5/B5</f>
        <v>1.0869565217391304</v>
      </c>
    </row>
    <row r="6" spans="1:6" ht="17.5" thickBot="1">
      <c r="A6" s="22" t="s">
        <v>140</v>
      </c>
      <c r="B6" s="46">
        <v>90</v>
      </c>
      <c r="C6" s="47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0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>
      <selection activeCell="H33" sqref="H33"/>
    </sheetView>
  </sheetViews>
  <sheetFormatPr defaultRowHeight="17"/>
  <sheetData>
    <row r="1" spans="1:8">
      <c r="A1" t="s">
        <v>141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450850</xdr:colOff>
                <xdr:row>0</xdr:row>
                <xdr:rowOff>209550</xdr:rowOff>
              </from>
              <to>
                <xdr:col>5</xdr:col>
                <xdr:colOff>603250</xdr:colOff>
                <xdr:row>3</xdr:row>
                <xdr:rowOff>146050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채린 구</cp:lastModifiedBy>
  <cp:lastPrinted>2025-12-01T09:50:27Z</cp:lastPrinted>
  <dcterms:created xsi:type="dcterms:W3CDTF">2023-05-11T11:47:16Z</dcterms:created>
  <dcterms:modified xsi:type="dcterms:W3CDTF">2025-12-29T10:02:18Z</dcterms:modified>
</cp:coreProperties>
</file>