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길벗컴활1급총정리\엑셀\모의\"/>
    </mc:Choice>
  </mc:AlternateContent>
  <xr:revisionPtr revIDLastSave="0" documentId="13_ncr:1_{2CE887D3-33D7-4D2E-9EA6-EEBEAAE8C378}" xr6:coauthVersionLast="47" xr6:coauthVersionMax="47" xr10:uidLastSave="{00000000-0000-0000-0000-000000000000}"/>
  <bookViews>
    <workbookView xWindow="-108" yWindow="-108" windowWidth="23256" windowHeight="12456" activeTab="4" xr2:uid="{996A17FC-0A87-4199-9912-680845FDCF65}"/>
  </bookViews>
  <sheets>
    <sheet name="기본작업" sheetId="1" r:id="rId1"/>
    <sheet name="계산작업" sheetId="2" r:id="rId2"/>
    <sheet name="분석작업-1" sheetId="3" r:id="rId3"/>
    <sheet name="분석작업-2" sheetId="4" r:id="rId4"/>
    <sheet name="기타작업-1" sheetId="5" r:id="rId5"/>
    <sheet name="기타작업-2" sheetId="6" r:id="rId6"/>
    <sheet name="기타작업-3" sheetId="7" r:id="rId7"/>
  </sheets>
  <definedNames>
    <definedName name="_xlnm._FilterDatabase" localSheetId="0" hidden="1">기본작업!$A$4:$K$31</definedName>
    <definedName name="_xlnm.Criteria" localSheetId="0">기본작업!$A$33:$A$34</definedName>
    <definedName name="_xlnm.Extract" localSheetId="0">기본작업!$A$36:$E$36</definedName>
    <definedName name="_xlnm.Print_Area" localSheetId="0">기본작업!$A$2:$K$31</definedName>
  </definedNames>
  <calcPr calcId="191029"/>
  <pivotCaches>
    <pivotCache cacheId="4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4" i="1" l="1"/>
  <c r="P14" i="2"/>
  <c r="Q14" i="2" s="1"/>
  <c r="R14" i="2" s="1"/>
  <c r="S14" i="2" s="1"/>
  <c r="T14" i="2" s="1"/>
  <c r="P16" i="2"/>
  <c r="Q16" i="2"/>
  <c r="R16" i="2"/>
  <c r="S16" i="2"/>
  <c r="T16" i="2"/>
  <c r="P17" i="2"/>
  <c r="Q17" i="2"/>
  <c r="R17" i="2"/>
  <c r="S17" i="2"/>
  <c r="T17" i="2"/>
  <c r="P18" i="2"/>
  <c r="Q18" i="2"/>
  <c r="R18" i="2"/>
  <c r="S18" i="2"/>
  <c r="T18" i="2"/>
  <c r="P19" i="2"/>
  <c r="Q19" i="2"/>
  <c r="R19" i="2"/>
  <c r="S19" i="2"/>
  <c r="T19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DA4706-5822-4111-9ECC-AA2A61875B55}" keepAlive="1" name="쿼리 - 대여내역" description="통합 문서의 '대여내역' 쿼리에 대한 연결입니다." type="5" refreshedVersion="7" background="1">
    <dbPr connection="Provider=Microsoft.Mashup.OleDb.1;Data Source=$Workbook$;Location=대여내역;Extended Properties=&quot;&quot;" command="SELECT * FROM [대여내역]"/>
  </connection>
  <connection id="2" xr16:uid="{5F2B4301-21A5-4578-9C7F-47FCFB9B828B}" keepAlive="1" name="쿼리 - 대여내역 (2)" description="통합 문서의 '대여내역 (2)' 쿼리에 대한 연결입니다." type="5" refreshedVersion="7" background="1">
    <dbPr connection="Provider=Microsoft.Mashup.OleDb.1;Data Source=$Workbook$;Location=&quot;대여내역 (2)&quot;;Extended Properties=&quot;&quot;" command="SELECT * FROM [대여내역 (2)]"/>
  </connection>
</connections>
</file>

<file path=xl/sharedStrings.xml><?xml version="1.0" encoding="utf-8"?>
<sst xmlns="http://schemas.openxmlformats.org/spreadsheetml/2006/main" count="661" uniqueCount="166">
  <si>
    <t>대여코드</t>
  </si>
  <si>
    <t>대여자</t>
  </si>
  <si>
    <t>결제상태</t>
  </si>
  <si>
    <t>결제일</t>
  </si>
  <si>
    <t>수령일</t>
  </si>
  <si>
    <t>대여기간</t>
  </si>
  <si>
    <t>대여장비</t>
  </si>
  <si>
    <t>할인율</t>
  </si>
  <si>
    <t>건설사</t>
  </si>
  <si>
    <t>대여시간</t>
  </si>
  <si>
    <t>대여비용</t>
  </si>
  <si>
    <t>IA-5-405</t>
  </si>
  <si>
    <t>고윤혜</t>
  </si>
  <si>
    <t>예정</t>
  </si>
  <si>
    <t>3박/4일</t>
  </si>
  <si>
    <t>크레인</t>
  </si>
  <si>
    <t>미래건축</t>
  </si>
  <si>
    <t>IA-5-403</t>
  </si>
  <si>
    <t>배세윤</t>
  </si>
  <si>
    <t>완료</t>
  </si>
  <si>
    <t>4박/5일</t>
  </si>
  <si>
    <t>굴착기</t>
  </si>
  <si>
    <t>ZQ-3-304</t>
  </si>
  <si>
    <t>백도연</t>
  </si>
  <si>
    <t>-</t>
  </si>
  <si>
    <t>불도저</t>
  </si>
  <si>
    <t>결제요망</t>
  </si>
  <si>
    <t>RE-7-209</t>
  </si>
  <si>
    <t>백은영</t>
  </si>
  <si>
    <t>6박/7일</t>
  </si>
  <si>
    <t>재경그룹</t>
  </si>
  <si>
    <t>IA-5-404</t>
  </si>
  <si>
    <t>백은희</t>
  </si>
  <si>
    <t>2박/3일</t>
  </si>
  <si>
    <t>지게차</t>
  </si>
  <si>
    <t>RE-7-204</t>
  </si>
  <si>
    <t>서송희</t>
  </si>
  <si>
    <t>ZQ-3-302</t>
  </si>
  <si>
    <t>손윤혁</t>
  </si>
  <si>
    <t>ED-1-104</t>
  </si>
  <si>
    <t>안서후</t>
  </si>
  <si>
    <t>1박/2일</t>
  </si>
  <si>
    <t>RE-7-207</t>
  </si>
  <si>
    <t>안성</t>
  </si>
  <si>
    <t>ED-1-103</t>
  </si>
  <si>
    <t>오재아</t>
  </si>
  <si>
    <t>7박/8일</t>
  </si>
  <si>
    <t>인형건설</t>
  </si>
  <si>
    <t>ZQ-3-301</t>
  </si>
  <si>
    <t>우유현</t>
  </si>
  <si>
    <t>RE-7-208</t>
  </si>
  <si>
    <t>우청호</t>
  </si>
  <si>
    <t>RE-7-202</t>
  </si>
  <si>
    <t>윤윤철</t>
  </si>
  <si>
    <t>5박/6일</t>
  </si>
  <si>
    <t>ZQ-3-306</t>
  </si>
  <si>
    <t>윤정연</t>
  </si>
  <si>
    <t>IA-5-402</t>
  </si>
  <si>
    <t>임여설</t>
  </si>
  <si>
    <t>IA-5-401</t>
  </si>
  <si>
    <t>임재율</t>
  </si>
  <si>
    <t>RE-7-201</t>
  </si>
  <si>
    <t>임조원</t>
  </si>
  <si>
    <t>9박/10일</t>
  </si>
  <si>
    <t>RE-7-206</t>
  </si>
  <si>
    <t>장종호</t>
  </si>
  <si>
    <t>RE-7-205</t>
  </si>
  <si>
    <t>정대영</t>
  </si>
  <si>
    <t>IA-5-406</t>
  </si>
  <si>
    <t>정희원</t>
  </si>
  <si>
    <t>RE-7-203</t>
  </si>
  <si>
    <t>조지민</t>
  </si>
  <si>
    <t>ED-1-106</t>
  </si>
  <si>
    <t>주명민</t>
  </si>
  <si>
    <t>ED-1-105</t>
  </si>
  <si>
    <t>주송후</t>
  </si>
  <si>
    <t>ED-1-102</t>
  </si>
  <si>
    <t>차지호</t>
  </si>
  <si>
    <t>ZQ-3-303</t>
  </si>
  <si>
    <t>최채민</t>
  </si>
  <si>
    <t>ZQ-3-305</t>
  </si>
  <si>
    <t>허민진</t>
  </si>
  <si>
    <t>ED-1-101</t>
  </si>
  <si>
    <t>허주아</t>
  </si>
  <si>
    <t>중장비 대여 현황</t>
  </si>
  <si>
    <t>[표1]</t>
  </si>
  <si>
    <t>[표2]</t>
  </si>
  <si>
    <t>대여일수</t>
  </si>
  <si>
    <t xml:space="preserve">   3박</t>
  </si>
  <si>
    <t xml:space="preserve"> 4박</t>
  </si>
  <si>
    <t xml:space="preserve">   6박</t>
  </si>
  <si>
    <t xml:space="preserve">    2박</t>
  </si>
  <si>
    <t>[표3]</t>
  </si>
  <si>
    <t xml:space="preserve">  6박</t>
  </si>
  <si>
    <t xml:space="preserve">    3박</t>
  </si>
  <si>
    <t xml:space="preserve">  1박</t>
  </si>
  <si>
    <t>2박</t>
  </si>
  <si>
    <t xml:space="preserve">  7박</t>
  </si>
  <si>
    <t>[표4]</t>
  </si>
  <si>
    <t>6박</t>
  </si>
  <si>
    <t>3박</t>
  </si>
  <si>
    <t>~</t>
  </si>
  <si>
    <t xml:space="preserve">  5박</t>
  </si>
  <si>
    <t>1박</t>
  </si>
  <si>
    <t xml:space="preserve">   1박</t>
  </si>
  <si>
    <t xml:space="preserve">  9박</t>
  </si>
  <si>
    <t>7박</t>
  </si>
  <si>
    <t xml:space="preserve"> 9박</t>
  </si>
  <si>
    <t xml:space="preserve">  3박</t>
  </si>
  <si>
    <t xml:space="preserve">    7박</t>
  </si>
  <si>
    <t>5박</t>
  </si>
  <si>
    <t>4박</t>
  </si>
  <si>
    <t>지역</t>
  </si>
  <si>
    <t>대인</t>
  </si>
  <si>
    <t>청소년</t>
  </si>
  <si>
    <t>소인</t>
  </si>
  <si>
    <t>대전</t>
  </si>
  <si>
    <t>부산</t>
  </si>
  <si>
    <t>제주</t>
  </si>
  <si>
    <t>속초</t>
  </si>
  <si>
    <t>광주</t>
  </si>
  <si>
    <t>서울</t>
  </si>
  <si>
    <t>[표1] 1월 상공테마파크 이용객 수</t>
  </si>
  <si>
    <t>[표2] 2월 상공테마파크 이용객 수</t>
  </si>
  <si>
    <t>[표3] 1/2월 상공테마파크 이용객 수</t>
  </si>
  <si>
    <t>[라이선스 비용]</t>
  </si>
  <si>
    <t>[서버 비용]</t>
  </si>
  <si>
    <t>서비스</t>
  </si>
  <si>
    <t>기간</t>
  </si>
  <si>
    <t>비용</t>
  </si>
  <si>
    <t>웹하드</t>
  </si>
  <si>
    <t>클라우드</t>
  </si>
  <si>
    <t>이메일</t>
  </si>
  <si>
    <t>화상회의</t>
  </si>
  <si>
    <t>[인건비]</t>
  </si>
  <si>
    <t>[기타 비용]</t>
  </si>
  <si>
    <t>백종민</t>
  </si>
  <si>
    <t>일반</t>
  </si>
  <si>
    <t>흉부외과</t>
  </si>
  <si>
    <t>010-7803-2111</t>
  </si>
  <si>
    <t>송가인</t>
  </si>
  <si>
    <t>신경외과</t>
  </si>
  <si>
    <t>010-8844-1147</t>
  </si>
  <si>
    <t>환자명</t>
  </si>
  <si>
    <t>유형</t>
  </si>
  <si>
    <t>진료과</t>
  </si>
  <si>
    <t>전화번호</t>
  </si>
  <si>
    <t>납부액</t>
  </si>
  <si>
    <t>진료비</t>
  </si>
  <si>
    <t>응급</t>
  </si>
  <si>
    <t>정형외과</t>
  </si>
  <si>
    <t>피부과</t>
  </si>
  <si>
    <t>소화기내과</t>
  </si>
  <si>
    <t>조건</t>
    <phoneticPr fontId="2" type="noConversion"/>
  </si>
  <si>
    <t>총합계</t>
  </si>
  <si>
    <t>4월</t>
  </si>
  <si>
    <t>5월</t>
  </si>
  <si>
    <t>6월</t>
  </si>
  <si>
    <t>7월</t>
  </si>
  <si>
    <t>8월</t>
  </si>
  <si>
    <t>값</t>
  </si>
  <si>
    <t>평균 : 대여시간</t>
  </si>
  <si>
    <t>전체 평균 : 대여시간</t>
  </si>
  <si>
    <t>평균 : 대여비용</t>
  </si>
  <si>
    <t>전체 평균 : 대여비용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</si>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</sst>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8" formatCode="[Red][&gt;=7]&quot;장기&quot;* #&quot;일&quot;;[Blue][&lt;=2]&quot;단기&quot;* #&quot;일&quot;;#&quot;일&quot;"/>
  </numFmts>
  <fonts count="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</font>
    <font>
      <b/>
      <sz val="11"/>
      <name val="맑은 고딕"/>
      <family val="3"/>
      <charset val="129"/>
    </font>
    <font>
      <sz val="8"/>
      <name val="돋움"/>
      <family val="3"/>
      <charset val="129"/>
    </font>
    <font>
      <b/>
      <sz val="11"/>
      <color theme="1"/>
      <name val="궁서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0" borderId="0"/>
  </cellStyleXfs>
  <cellXfs count="2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6" fillId="0" borderId="4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41" fontId="0" fillId="0" borderId="1" xfId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 wrapText="1"/>
    </xf>
    <xf numFmtId="41" fontId="0" fillId="0" borderId="1" xfId="1" applyNumberFormat="1" applyFont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</cellXfs>
  <cellStyles count="3">
    <cellStyle name="쉼표 [0]" xfId="1" builtinId="6"/>
    <cellStyle name="표준" xfId="0" builtinId="0"/>
    <cellStyle name="표준 2" xfId="2" xr:uid="{3323034B-E30C-4A32-9FD3-9ADB8648F8D4}"/>
  </cellStyles>
  <dxfs count="1">
    <dxf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웹서비스 유지관리 비용 현황</a:t>
            </a:r>
            <a:endParaRPr lang="en-US" altLang="ko-K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라이센스비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ko-K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6-C00E-4EE3-B448-BC4C6AE188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'기타작업-1'!$A$4:$A$7</c:f>
              <c:strCache>
                <c:ptCount val="4"/>
                <c:pt idx="0">
                  <c:v>웹하드</c:v>
                </c:pt>
                <c:pt idx="1">
                  <c:v>클라우드</c:v>
                </c:pt>
                <c:pt idx="2">
                  <c:v>이메일</c:v>
                </c:pt>
                <c:pt idx="3">
                  <c:v>화상회의</c:v>
                </c:pt>
              </c:strCache>
            </c:strRef>
          </c:cat>
          <c:val>
            <c:numRef>
              <c:f>'기타작업-1'!$C$4:$C$7</c:f>
              <c:numCache>
                <c:formatCode>_(* #,##0_);_(* \(#,##0\);_(* "-"_);_(@_)</c:formatCode>
                <c:ptCount val="4"/>
                <c:pt idx="0">
                  <c:v>690000</c:v>
                </c:pt>
                <c:pt idx="1">
                  <c:v>4500000</c:v>
                </c:pt>
                <c:pt idx="2">
                  <c:v>150000</c:v>
                </c:pt>
                <c:pt idx="3">
                  <c:v>1700000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8E-461A-BA50-20E132530AE7}"/>
            </c:ext>
          </c:extLst>
        </c:ser>
        <c:ser>
          <c:idx val="1"/>
          <c:order val="1"/>
          <c:tx>
            <c:v>서버비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'기타작업-1'!$A$4:$A$7</c:f>
              <c:strCache>
                <c:ptCount val="4"/>
                <c:pt idx="0">
                  <c:v>웹하드</c:v>
                </c:pt>
                <c:pt idx="1">
                  <c:v>클라우드</c:v>
                </c:pt>
                <c:pt idx="2">
                  <c:v>이메일</c:v>
                </c:pt>
                <c:pt idx="3">
                  <c:v>화상회의</c:v>
                </c:pt>
              </c:strCache>
            </c:strRef>
          </c:cat>
          <c:val>
            <c:numRef>
              <c:f>'기타작업-1'!$G$4:$G$7</c:f>
              <c:numCache>
                <c:formatCode>_(* #,##0_);_(* \(#,##0\);_(* "-"_);_(@_)</c:formatCode>
                <c:ptCount val="4"/>
                <c:pt idx="0">
                  <c:v>2190000</c:v>
                </c:pt>
                <c:pt idx="1">
                  <c:v>4750000</c:v>
                </c:pt>
                <c:pt idx="2">
                  <c:v>1540000</c:v>
                </c:pt>
                <c:pt idx="3">
                  <c:v>350000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00E-4EE3-B448-BC4C6AE18837}"/>
            </c:ext>
          </c:extLst>
        </c:ser>
        <c:ser>
          <c:idx val="2"/>
          <c:order val="2"/>
          <c:tx>
            <c:v>인건비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'기타작업-1'!$A$4:$A$7</c:f>
              <c:strCache>
                <c:ptCount val="4"/>
                <c:pt idx="0">
                  <c:v>웹하드</c:v>
                </c:pt>
                <c:pt idx="1">
                  <c:v>클라우드</c:v>
                </c:pt>
                <c:pt idx="2">
                  <c:v>이메일</c:v>
                </c:pt>
                <c:pt idx="3">
                  <c:v>화상회의</c:v>
                </c:pt>
              </c:strCache>
            </c:strRef>
          </c:cat>
          <c:val>
            <c:numRef>
              <c:f>'기타작업-1'!$C$11:$C$14</c:f>
              <c:numCache>
                <c:formatCode>_(* #,##0_);_(* \(#,##0\);_(* "-"_);_(@_)</c:formatCode>
                <c:ptCount val="4"/>
                <c:pt idx="0">
                  <c:v>1500000</c:v>
                </c:pt>
                <c:pt idx="1">
                  <c:v>8510000</c:v>
                </c:pt>
                <c:pt idx="2">
                  <c:v>1300000</c:v>
                </c:pt>
                <c:pt idx="3">
                  <c:v>3560000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00E-4EE3-B448-BC4C6AE18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226662896"/>
        <c:axId val="1226667216"/>
      </c:barChart>
      <c:catAx>
        <c:axId val="122666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26667216"/>
        <c:crosses val="autoZero"/>
        <c:auto val="1"/>
        <c:lblAlgn val="ctr"/>
        <c:lblOffset val="100"/>
        <c:noMultiLvlLbl val="0"/>
      </c:catAx>
      <c:valAx>
        <c:axId val="1226667216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26662896"/>
        <c:crosses val="autoZero"/>
        <c:crossBetween val="between"/>
        <c:majorUnit val="4000000"/>
      </c:valAx>
      <c:spPr>
        <a:noFill/>
        <a:ln>
          <a:noFill/>
        </a:ln>
        <a:effectLst/>
      </c:spPr>
    </c:plotArea>
    <c:legend>
      <c:legendPos val="t"/>
      <c:overlay val="0"/>
      <c:spPr>
        <a:gradFill rotWithShape="1">
          <a:gsLst>
            <a:gs pos="0">
              <a:schemeClr val="accent5">
                <a:lumMod val="110000"/>
                <a:satMod val="105000"/>
                <a:tint val="67000"/>
              </a:schemeClr>
            </a:gs>
            <a:gs pos="50000">
              <a:schemeClr val="accent5">
                <a:lumMod val="105000"/>
                <a:satMod val="103000"/>
                <a:tint val="73000"/>
              </a:schemeClr>
            </a:gs>
            <a:gs pos="100000">
              <a:schemeClr val="accent5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5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</xdr:row>
          <xdr:rowOff>0</xdr:rowOff>
        </xdr:from>
        <xdr:to>
          <xdr:col>12</xdr:col>
          <xdr:colOff>0</xdr:colOff>
          <xdr:row>3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5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서식적용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4</xdr:row>
          <xdr:rowOff>0</xdr:rowOff>
        </xdr:from>
        <xdr:to>
          <xdr:col>12</xdr:col>
          <xdr:colOff>0</xdr:colOff>
          <xdr:row>6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5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그래프보기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746760</xdr:colOff>
          <xdr:row>1</xdr:row>
          <xdr:rowOff>0</xdr:rowOff>
        </xdr:from>
        <xdr:to>
          <xdr:col>5</xdr:col>
          <xdr:colOff>632460</xdr:colOff>
          <xdr:row>3</xdr:row>
          <xdr:rowOff>22860</xdr:rowOff>
        </xdr:to>
        <xdr:sp macro="" textlink="">
          <xdr:nvSpPr>
            <xdr:cNvPr id="1025" name="cmd입원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6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001.653909953704" backgroundQuery="1" createdVersion="7" refreshedVersion="7" minRefreshableVersion="3" recordCount="27" xr:uid="{B6F78DBA-9D0F-4462-B8E0-E388107BA306}">
  <cacheSource type="external" connectionId="2"/>
  <cacheFields count="4">
    <cacheField name="수령일" numFmtId="0">
      <sharedItems containsSemiMixedTypes="0" containsNonDate="0" containsDate="1" containsString="0" minDate="2021-04-03T00:00:00" maxDate="2021-08-27T00:00:00" count="26">
        <d v="2021-06-03T00:00:00"/>
        <d v="2021-08-24T00:00:00"/>
        <d v="2021-06-17T00:00:00"/>
        <d v="2021-06-06T00:00:00"/>
        <d v="2021-07-08T00:00:00"/>
        <d v="2021-08-12T00:00:00"/>
        <d v="2021-06-27T00:00:00"/>
        <d v="2021-04-13T00:00:00"/>
        <d v="2021-04-21T00:00:00"/>
        <d v="2021-06-19T00:00:00"/>
        <d v="2021-08-01T00:00:00"/>
        <d v="2021-04-03T00:00:00"/>
        <d v="2021-05-20T00:00:00"/>
        <d v="2021-07-25T00:00:00"/>
        <d v="2021-08-26T00:00:00"/>
        <d v="2021-05-08T00:00:00"/>
        <d v="2021-07-14T00:00:00"/>
        <d v="2021-06-09T00:00:00"/>
        <d v="2021-07-23T00:00:00"/>
        <d v="2021-04-09T00:00:00"/>
        <d v="2021-04-22T00:00:00"/>
        <d v="2021-06-16T00:00:00"/>
        <d v="2021-05-18T00:00:00"/>
        <d v="2021-04-18T00:00:00"/>
        <d v="2021-05-01T00:00:00"/>
        <d v="2021-06-10T00:00:00"/>
      </sharedItems>
      <fieldGroup base="0">
        <rangePr groupBy="months" startDate="2021-04-03T00:00:00" endDate="2021-08-27T00:00:00"/>
        <groupItems count="14">
          <s v="&lt;2021-04-03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1-08-27"/>
        </groupItems>
      </fieldGroup>
    </cacheField>
    <cacheField name="대여장비" numFmtId="0">
      <sharedItems count="4">
        <s v="지게차"/>
        <s v="크레인"/>
        <s v="불도저"/>
        <s v="굴착기"/>
      </sharedItems>
    </cacheField>
    <cacheField name="대여시간" numFmtId="0">
      <sharedItems containsSemiMixedTypes="0" containsString="0" containsNumber="1" containsInteger="1" minValue="36" maxValue="219" count="26">
        <n v="64"/>
        <n v="85"/>
        <n v="173"/>
        <n v="43"/>
        <n v="127"/>
        <n v="188"/>
        <n v="219"/>
        <n v="133"/>
        <n v="132"/>
        <n v="152"/>
        <n v="218"/>
        <n v="174"/>
        <n v="63"/>
        <n v="88"/>
        <n v="158"/>
        <n v="36"/>
        <n v="39"/>
        <n v="103"/>
        <n v="57"/>
        <n v="84"/>
        <n v="90"/>
        <n v="151"/>
        <n v="82"/>
        <n v="153"/>
        <n v="109"/>
        <n v="112"/>
      </sharedItems>
    </cacheField>
    <cacheField name="대여비용" numFmtId="0">
      <sharedItems containsSemiMixedTypes="0" containsString="0" containsNumber="1" containsInteger="1" minValue="120000" maxValue="1485000" count="17">
        <n v="428000"/>
        <n v="495000"/>
        <n v="908000"/>
        <n v="120000"/>
        <n v="864000"/>
        <n v="1485000"/>
        <n v="1080000"/>
        <n v="990000"/>
        <n v="342000"/>
        <n v="180000"/>
        <n v="1071000"/>
        <n v="675000"/>
        <n v="810000"/>
        <n v="1238000"/>
        <n v="714000"/>
        <n v="893000"/>
        <n v="1500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x v="0"/>
    <x v="0"/>
    <x v="0"/>
    <x v="0"/>
  </r>
  <r>
    <x v="1"/>
    <x v="1"/>
    <x v="1"/>
    <x v="1"/>
  </r>
  <r>
    <x v="2"/>
    <x v="1"/>
    <x v="2"/>
    <x v="2"/>
  </r>
  <r>
    <x v="3"/>
    <x v="2"/>
    <x v="3"/>
    <x v="3"/>
  </r>
  <r>
    <x v="4"/>
    <x v="2"/>
    <x v="4"/>
    <x v="4"/>
  </r>
  <r>
    <x v="5"/>
    <x v="3"/>
    <x v="5"/>
    <x v="5"/>
  </r>
  <r>
    <x v="6"/>
    <x v="3"/>
    <x v="6"/>
    <x v="5"/>
  </r>
  <r>
    <x v="7"/>
    <x v="0"/>
    <x v="7"/>
    <x v="6"/>
  </r>
  <r>
    <x v="8"/>
    <x v="0"/>
    <x v="8"/>
    <x v="6"/>
  </r>
  <r>
    <x v="9"/>
    <x v="2"/>
    <x v="9"/>
    <x v="7"/>
  </r>
  <r>
    <x v="10"/>
    <x v="1"/>
    <x v="10"/>
    <x v="2"/>
  </r>
  <r>
    <x v="11"/>
    <x v="2"/>
    <x v="11"/>
    <x v="7"/>
  </r>
  <r>
    <x v="12"/>
    <x v="2"/>
    <x v="12"/>
    <x v="8"/>
  </r>
  <r>
    <x v="13"/>
    <x v="1"/>
    <x v="13"/>
    <x v="1"/>
  </r>
  <r>
    <x v="14"/>
    <x v="2"/>
    <x v="14"/>
    <x v="7"/>
  </r>
  <r>
    <x v="15"/>
    <x v="2"/>
    <x v="15"/>
    <x v="3"/>
  </r>
  <r>
    <x v="16"/>
    <x v="3"/>
    <x v="16"/>
    <x v="9"/>
  </r>
  <r>
    <x v="12"/>
    <x v="3"/>
    <x v="17"/>
    <x v="10"/>
  </r>
  <r>
    <x v="17"/>
    <x v="0"/>
    <x v="18"/>
    <x v="0"/>
  </r>
  <r>
    <x v="18"/>
    <x v="1"/>
    <x v="19"/>
    <x v="1"/>
  </r>
  <r>
    <x v="19"/>
    <x v="0"/>
    <x v="20"/>
    <x v="11"/>
  </r>
  <r>
    <x v="20"/>
    <x v="2"/>
    <x v="21"/>
    <x v="7"/>
  </r>
  <r>
    <x v="21"/>
    <x v="3"/>
    <x v="22"/>
    <x v="12"/>
  </r>
  <r>
    <x v="22"/>
    <x v="0"/>
    <x v="23"/>
    <x v="13"/>
  </r>
  <r>
    <x v="23"/>
    <x v="2"/>
    <x v="24"/>
    <x v="14"/>
  </r>
  <r>
    <x v="24"/>
    <x v="0"/>
    <x v="25"/>
    <x v="15"/>
  </r>
  <r>
    <x v="25"/>
    <x v="0"/>
    <x v="16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DA98FE-6CBB-4F95-A956-81D83BCC16C9}" name="피벗 테이블2" cacheId="4" dataOnRows="1" applyNumberFormats="0" applyBorderFormats="0" applyFontFormats="0" applyPatternFormats="0" applyAlignmentFormats="0" applyWidthHeightFormats="1" dataCaption="값" missingCaption="*" updatedVersion="7" minRefreshableVersion="3" useAutoFormatting="1" itemPrintTitles="1" mergeItem="1" createdVersion="7" indent="0" compact="0" outline="1" outlineData="1" compactData="0" multipleFieldFilters="0" fieldListSortAscending="1">
  <location ref="B2:H20" firstHeaderRow="1" firstDataRow="2" firstDataCol="2"/>
  <pivotFields count="4"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Col" compact="0" showAll="0">
      <items count="5">
        <item x="3"/>
        <item x="2"/>
        <item x="0"/>
        <item x="1"/>
        <item t="default"/>
      </items>
    </pivotField>
    <pivotField dataField="1" compact="0" showAll="0"/>
    <pivotField dataField="1" compact="0" showAll="0"/>
  </pivotFields>
  <rowFields count="2">
    <field x="0"/>
    <field x="-2"/>
  </rowFields>
  <rowItems count="17"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>
      <x v="7"/>
    </i>
    <i r="1">
      <x/>
    </i>
    <i r="1" i="1">
      <x v="1"/>
    </i>
    <i>
      <x v="8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2">
    <dataField name="평균 : 대여시간" fld="2" subtotal="average" baseField="0" baseItem="5" numFmtId="176"/>
    <dataField name="평균 : 대여비용" fld="3" subtotal="average" baseField="0" baseItem="5" numFmtId="176"/>
  </dataFields>
  <pivotTableStyleInfo name="PivotStyleLight17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4FCF7-CB6C-4E76-B119-ED1DA63A05F1}">
  <sheetPr codeName="Sheet2">
    <pageSetUpPr fitToPage="1"/>
  </sheetPr>
  <dimension ref="A2:K41"/>
  <sheetViews>
    <sheetView topLeftCell="A16" workbookViewId="0">
      <selection activeCell="C18" sqref="C18"/>
    </sheetView>
  </sheetViews>
  <sheetFormatPr defaultRowHeight="17.399999999999999"/>
  <cols>
    <col min="1" max="1" width="9.59765625" bestFit="1" customWidth="1"/>
    <col min="2" max="2" width="7.09765625" bestFit="1" customWidth="1"/>
    <col min="3" max="3" width="9" bestFit="1" customWidth="1"/>
    <col min="4" max="5" width="11.09765625" bestFit="1" customWidth="1"/>
    <col min="6" max="10" width="9" bestFit="1" customWidth="1"/>
    <col min="11" max="11" width="10.8984375" bestFit="1" customWidth="1"/>
    <col min="12" max="12" width="12.8984375" bestFit="1" customWidth="1"/>
  </cols>
  <sheetData>
    <row r="2" spans="1:11" ht="21">
      <c r="A2" s="16" t="s">
        <v>84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4" spans="1:1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</row>
    <row r="5" spans="1:11">
      <c r="A5" s="1" t="s">
        <v>11</v>
      </c>
      <c r="B5" s="2" t="s">
        <v>12</v>
      </c>
      <c r="C5" s="1" t="s">
        <v>13</v>
      </c>
      <c r="D5" s="3">
        <v>44378</v>
      </c>
      <c r="E5" s="3">
        <v>44400</v>
      </c>
      <c r="F5" s="1" t="s">
        <v>14</v>
      </c>
      <c r="G5" s="1" t="s">
        <v>15</v>
      </c>
      <c r="H5" s="4">
        <v>0.1</v>
      </c>
      <c r="I5" s="1" t="s">
        <v>16</v>
      </c>
      <c r="J5" s="1">
        <v>84</v>
      </c>
      <c r="K5" s="5">
        <v>495000</v>
      </c>
    </row>
    <row r="6" spans="1:11">
      <c r="A6" s="1" t="s">
        <v>17</v>
      </c>
      <c r="B6" s="2" t="s">
        <v>18</v>
      </c>
      <c r="C6" s="1" t="s">
        <v>19</v>
      </c>
      <c r="D6" s="3">
        <v>44321</v>
      </c>
      <c r="E6" s="3">
        <v>44336</v>
      </c>
      <c r="F6" s="1" t="s">
        <v>20</v>
      </c>
      <c r="G6" s="1" t="s">
        <v>21</v>
      </c>
      <c r="H6" s="4">
        <v>0.1</v>
      </c>
      <c r="I6" s="1" t="s">
        <v>16</v>
      </c>
      <c r="J6" s="1">
        <v>103</v>
      </c>
      <c r="K6" s="5">
        <v>1071000</v>
      </c>
    </row>
    <row r="7" spans="1:11">
      <c r="A7" s="1" t="s">
        <v>22</v>
      </c>
      <c r="B7" s="2" t="s">
        <v>23</v>
      </c>
      <c r="C7" s="1" t="s">
        <v>13</v>
      </c>
      <c r="D7" s="3" t="s">
        <v>24</v>
      </c>
      <c r="E7" s="3">
        <v>44304</v>
      </c>
      <c r="F7" s="1" t="s">
        <v>20</v>
      </c>
      <c r="G7" s="1" t="s">
        <v>25</v>
      </c>
      <c r="H7" s="4" t="s">
        <v>26</v>
      </c>
      <c r="I7" s="1" t="s">
        <v>16</v>
      </c>
      <c r="J7" s="1">
        <v>109</v>
      </c>
      <c r="K7" s="5">
        <v>714000</v>
      </c>
    </row>
    <row r="8" spans="1:11">
      <c r="A8" s="1" t="s">
        <v>27</v>
      </c>
      <c r="B8" s="2" t="s">
        <v>28</v>
      </c>
      <c r="C8" s="1" t="s">
        <v>13</v>
      </c>
      <c r="D8" s="3" t="s">
        <v>24</v>
      </c>
      <c r="E8" s="3">
        <v>44434</v>
      </c>
      <c r="F8" s="1" t="s">
        <v>29</v>
      </c>
      <c r="G8" s="1" t="s">
        <v>25</v>
      </c>
      <c r="H8" s="4" t="s">
        <v>26</v>
      </c>
      <c r="I8" s="1" t="s">
        <v>30</v>
      </c>
      <c r="J8" s="1">
        <v>158</v>
      </c>
      <c r="K8" s="5">
        <v>990000</v>
      </c>
    </row>
    <row r="9" spans="1:11">
      <c r="A9" s="1" t="s">
        <v>31</v>
      </c>
      <c r="B9" s="2" t="s">
        <v>32</v>
      </c>
      <c r="C9" s="1" t="s">
        <v>19</v>
      </c>
      <c r="D9" s="3">
        <v>44371</v>
      </c>
      <c r="E9" s="3">
        <v>44356</v>
      </c>
      <c r="F9" s="1" t="s">
        <v>33</v>
      </c>
      <c r="G9" s="1" t="s">
        <v>34</v>
      </c>
      <c r="H9" s="4">
        <v>0.2</v>
      </c>
      <c r="I9" s="1" t="s">
        <v>16</v>
      </c>
      <c r="J9" s="1">
        <v>57</v>
      </c>
      <c r="K9" s="5">
        <v>428000</v>
      </c>
    </row>
    <row r="10" spans="1:11">
      <c r="A10" s="1" t="s">
        <v>35</v>
      </c>
      <c r="B10" s="2" t="s">
        <v>36</v>
      </c>
      <c r="C10" s="1" t="s">
        <v>13</v>
      </c>
      <c r="D10" s="3">
        <v>44362</v>
      </c>
      <c r="E10" s="3">
        <v>44366</v>
      </c>
      <c r="F10" s="1" t="s">
        <v>29</v>
      </c>
      <c r="G10" s="1" t="s">
        <v>25</v>
      </c>
      <c r="H10" s="4">
        <v>0.1</v>
      </c>
      <c r="I10" s="1" t="s">
        <v>16</v>
      </c>
      <c r="J10" s="1">
        <v>152</v>
      </c>
      <c r="K10" s="5">
        <v>990000</v>
      </c>
    </row>
    <row r="11" spans="1:11">
      <c r="A11" s="1" t="s">
        <v>37</v>
      </c>
      <c r="B11" s="2" t="s">
        <v>38</v>
      </c>
      <c r="C11" s="1" t="s">
        <v>19</v>
      </c>
      <c r="D11" s="3" t="s">
        <v>24</v>
      </c>
      <c r="E11" s="3">
        <v>44363</v>
      </c>
      <c r="F11" s="1" t="s">
        <v>14</v>
      </c>
      <c r="G11" s="1" t="s">
        <v>21</v>
      </c>
      <c r="H11" s="4" t="s">
        <v>26</v>
      </c>
      <c r="I11" s="1" t="s">
        <v>30</v>
      </c>
      <c r="J11" s="1">
        <v>82</v>
      </c>
      <c r="K11" s="5">
        <v>810000</v>
      </c>
    </row>
    <row r="12" spans="1:11">
      <c r="A12" s="1" t="s">
        <v>39</v>
      </c>
      <c r="B12" s="2" t="s">
        <v>40</v>
      </c>
      <c r="C12" s="1" t="s">
        <v>13</v>
      </c>
      <c r="D12" s="3">
        <v>44341</v>
      </c>
      <c r="E12" s="3">
        <v>44353</v>
      </c>
      <c r="F12" s="1" t="s">
        <v>41</v>
      </c>
      <c r="G12" s="1" t="s">
        <v>25</v>
      </c>
      <c r="H12" s="4">
        <v>0.1</v>
      </c>
      <c r="I12" s="1" t="s">
        <v>16</v>
      </c>
      <c r="J12" s="1">
        <v>43</v>
      </c>
      <c r="K12" s="5">
        <v>120000</v>
      </c>
    </row>
    <row r="13" spans="1:11">
      <c r="A13" s="1" t="s">
        <v>42</v>
      </c>
      <c r="B13" s="2" t="s">
        <v>43</v>
      </c>
      <c r="C13" s="1" t="s">
        <v>19</v>
      </c>
      <c r="D13" s="3" t="s">
        <v>24</v>
      </c>
      <c r="E13" s="3">
        <v>44336</v>
      </c>
      <c r="F13" s="1" t="s">
        <v>33</v>
      </c>
      <c r="G13" s="1" t="s">
        <v>25</v>
      </c>
      <c r="H13" s="4" t="s">
        <v>26</v>
      </c>
      <c r="I13" s="1" t="s">
        <v>30</v>
      </c>
      <c r="J13" s="1">
        <v>63</v>
      </c>
      <c r="K13" s="5">
        <v>342000</v>
      </c>
    </row>
    <row r="14" spans="1:11">
      <c r="A14" s="1" t="s">
        <v>44</v>
      </c>
      <c r="B14" s="2" t="s">
        <v>45</v>
      </c>
      <c r="C14" s="1" t="s">
        <v>19</v>
      </c>
      <c r="D14" s="3" t="s">
        <v>24</v>
      </c>
      <c r="E14" s="3">
        <v>44364</v>
      </c>
      <c r="F14" s="1" t="s">
        <v>46</v>
      </c>
      <c r="G14" s="1" t="s">
        <v>15</v>
      </c>
      <c r="H14" s="4" t="s">
        <v>26</v>
      </c>
      <c r="I14" s="1" t="s">
        <v>47</v>
      </c>
      <c r="J14" s="1">
        <v>173</v>
      </c>
      <c r="K14" s="5">
        <v>908000</v>
      </c>
    </row>
    <row r="15" spans="1:11">
      <c r="A15" s="1" t="s">
        <v>48</v>
      </c>
      <c r="B15" s="2" t="s">
        <v>49</v>
      </c>
      <c r="C15" s="1" t="s">
        <v>19</v>
      </c>
      <c r="D15" s="3">
        <v>44301</v>
      </c>
      <c r="E15" s="3">
        <v>44308</v>
      </c>
      <c r="F15" s="1" t="s">
        <v>29</v>
      </c>
      <c r="G15" s="1" t="s">
        <v>25</v>
      </c>
      <c r="H15" s="4">
        <v>0.1</v>
      </c>
      <c r="I15" s="1" t="s">
        <v>16</v>
      </c>
      <c r="J15" s="1">
        <v>151</v>
      </c>
      <c r="K15" s="5">
        <v>990000</v>
      </c>
    </row>
    <row r="16" spans="1:11">
      <c r="A16" s="1" t="s">
        <v>50</v>
      </c>
      <c r="B16" s="2" t="s">
        <v>51</v>
      </c>
      <c r="C16" s="1" t="s">
        <v>13</v>
      </c>
      <c r="D16" s="3">
        <v>44392</v>
      </c>
      <c r="E16" s="3">
        <v>44402</v>
      </c>
      <c r="F16" s="1" t="s">
        <v>14</v>
      </c>
      <c r="G16" s="1" t="s">
        <v>15</v>
      </c>
      <c r="H16" s="4">
        <v>0.1</v>
      </c>
      <c r="I16" s="1" t="s">
        <v>30</v>
      </c>
      <c r="J16" s="1">
        <v>88</v>
      </c>
      <c r="K16" s="5">
        <v>495000</v>
      </c>
    </row>
    <row r="17" spans="1:11">
      <c r="A17" s="1" t="s">
        <v>52</v>
      </c>
      <c r="B17" s="2" t="s">
        <v>53</v>
      </c>
      <c r="C17" s="1" t="s">
        <v>13</v>
      </c>
      <c r="D17" s="3">
        <v>44282</v>
      </c>
      <c r="E17" s="3">
        <v>44299</v>
      </c>
      <c r="F17" s="1" t="s">
        <v>54</v>
      </c>
      <c r="G17" s="1" t="s">
        <v>34</v>
      </c>
      <c r="H17" s="4">
        <v>0.1</v>
      </c>
      <c r="I17" s="1" t="s">
        <v>47</v>
      </c>
      <c r="J17" s="1">
        <v>133</v>
      </c>
      <c r="K17" s="5">
        <v>1080000</v>
      </c>
    </row>
    <row r="18" spans="1:11">
      <c r="A18" s="1" t="s">
        <v>55</v>
      </c>
      <c r="B18" s="2" t="s">
        <v>56</v>
      </c>
      <c r="C18" s="1" t="s">
        <v>19</v>
      </c>
      <c r="D18" s="3">
        <v>44334</v>
      </c>
      <c r="E18" s="3">
        <v>44357</v>
      </c>
      <c r="F18" s="1" t="s">
        <v>41</v>
      </c>
      <c r="G18" s="1" t="s">
        <v>34</v>
      </c>
      <c r="H18" s="4">
        <v>0.1</v>
      </c>
      <c r="I18" s="1" t="s">
        <v>30</v>
      </c>
      <c r="J18" s="1">
        <v>39</v>
      </c>
      <c r="K18" s="5">
        <v>150000</v>
      </c>
    </row>
    <row r="19" spans="1:11">
      <c r="A19" s="1" t="s">
        <v>57</v>
      </c>
      <c r="B19" s="2" t="s">
        <v>58</v>
      </c>
      <c r="C19" s="1" t="s">
        <v>19</v>
      </c>
      <c r="D19" s="3">
        <v>44362</v>
      </c>
      <c r="E19" s="3">
        <v>44391</v>
      </c>
      <c r="F19" s="1" t="s">
        <v>41</v>
      </c>
      <c r="G19" s="1" t="s">
        <v>21</v>
      </c>
      <c r="H19" s="4">
        <v>0.1</v>
      </c>
      <c r="I19" s="1" t="s">
        <v>47</v>
      </c>
      <c r="J19" s="1">
        <v>39</v>
      </c>
      <c r="K19" s="5">
        <v>180000</v>
      </c>
    </row>
    <row r="20" spans="1:11">
      <c r="A20" s="1" t="s">
        <v>59</v>
      </c>
      <c r="B20" s="2" t="s">
        <v>60</v>
      </c>
      <c r="C20" s="1" t="s">
        <v>19</v>
      </c>
      <c r="D20" s="3">
        <v>44344</v>
      </c>
      <c r="E20" s="3">
        <v>44324</v>
      </c>
      <c r="F20" s="1" t="s">
        <v>41</v>
      </c>
      <c r="G20" s="1" t="s">
        <v>25</v>
      </c>
      <c r="H20" s="4">
        <v>0.1</v>
      </c>
      <c r="I20" s="1" t="s">
        <v>30</v>
      </c>
      <c r="J20" s="1">
        <v>36</v>
      </c>
      <c r="K20" s="5">
        <v>120000</v>
      </c>
    </row>
    <row r="21" spans="1:11">
      <c r="A21" s="1" t="s">
        <v>61</v>
      </c>
      <c r="B21" s="2" t="s">
        <v>62</v>
      </c>
      <c r="C21" s="1" t="s">
        <v>19</v>
      </c>
      <c r="D21" s="3">
        <v>44349</v>
      </c>
      <c r="E21" s="3">
        <v>44374</v>
      </c>
      <c r="F21" s="1" t="s">
        <v>63</v>
      </c>
      <c r="G21" s="1" t="s">
        <v>21</v>
      </c>
      <c r="H21" s="4">
        <v>0.1</v>
      </c>
      <c r="I21" s="1" t="s">
        <v>16</v>
      </c>
      <c r="J21" s="1">
        <v>219</v>
      </c>
      <c r="K21" s="5">
        <v>1485000</v>
      </c>
    </row>
    <row r="22" spans="1:11">
      <c r="A22" s="1" t="s">
        <v>64</v>
      </c>
      <c r="B22" s="2" t="s">
        <v>65</v>
      </c>
      <c r="C22" s="1" t="s">
        <v>13</v>
      </c>
      <c r="D22" s="3">
        <v>44286</v>
      </c>
      <c r="E22" s="3">
        <v>44289</v>
      </c>
      <c r="F22" s="1" t="s">
        <v>46</v>
      </c>
      <c r="G22" s="1" t="s">
        <v>25</v>
      </c>
      <c r="H22" s="4">
        <v>0.1</v>
      </c>
      <c r="I22" s="1" t="s">
        <v>30</v>
      </c>
      <c r="J22" s="1">
        <v>174</v>
      </c>
      <c r="K22" s="5">
        <v>990000</v>
      </c>
    </row>
    <row r="23" spans="1:11">
      <c r="A23" s="1" t="s">
        <v>66</v>
      </c>
      <c r="B23" s="2" t="s">
        <v>67</v>
      </c>
      <c r="C23" s="1" t="s">
        <v>19</v>
      </c>
      <c r="D23" s="3">
        <v>44387</v>
      </c>
      <c r="E23" s="3">
        <v>44409</v>
      </c>
      <c r="F23" s="1" t="s">
        <v>63</v>
      </c>
      <c r="G23" s="1" t="s">
        <v>15</v>
      </c>
      <c r="H23" s="4">
        <v>0.1</v>
      </c>
      <c r="I23" s="1" t="s">
        <v>30</v>
      </c>
      <c r="J23" s="1">
        <v>218</v>
      </c>
      <c r="K23" s="5">
        <v>908000</v>
      </c>
    </row>
    <row r="24" spans="1:11">
      <c r="A24" s="1" t="s">
        <v>68</v>
      </c>
      <c r="B24" s="2" t="s">
        <v>69</v>
      </c>
      <c r="C24" s="1" t="s">
        <v>19</v>
      </c>
      <c r="D24" s="3">
        <v>44309</v>
      </c>
      <c r="E24" s="3">
        <v>44295</v>
      </c>
      <c r="F24" s="1" t="s">
        <v>14</v>
      </c>
      <c r="G24" s="1" t="s">
        <v>34</v>
      </c>
      <c r="H24" s="4">
        <v>0.1</v>
      </c>
      <c r="I24" s="1" t="s">
        <v>47</v>
      </c>
      <c r="J24" s="1">
        <v>90</v>
      </c>
      <c r="K24" s="5">
        <v>675000</v>
      </c>
    </row>
    <row r="25" spans="1:11">
      <c r="A25" s="1" t="s">
        <v>70</v>
      </c>
      <c r="B25" s="2" t="s">
        <v>71</v>
      </c>
      <c r="C25" s="1" t="s">
        <v>19</v>
      </c>
      <c r="D25" s="3" t="s">
        <v>24</v>
      </c>
      <c r="E25" s="3">
        <v>44307</v>
      </c>
      <c r="F25" s="1" t="s">
        <v>54</v>
      </c>
      <c r="G25" s="1" t="s">
        <v>34</v>
      </c>
      <c r="H25" s="4" t="s">
        <v>26</v>
      </c>
      <c r="I25" s="1" t="s">
        <v>47</v>
      </c>
      <c r="J25" s="1">
        <v>132</v>
      </c>
      <c r="K25" s="5">
        <v>1080000</v>
      </c>
    </row>
    <row r="26" spans="1:11">
      <c r="A26" s="1" t="s">
        <v>72</v>
      </c>
      <c r="B26" s="2" t="s">
        <v>73</v>
      </c>
      <c r="C26" s="1" t="s">
        <v>13</v>
      </c>
      <c r="D26" s="3">
        <v>44399</v>
      </c>
      <c r="E26" s="3">
        <v>44420</v>
      </c>
      <c r="F26" s="1" t="s">
        <v>46</v>
      </c>
      <c r="G26" s="1" t="s">
        <v>21</v>
      </c>
      <c r="H26" s="4">
        <v>0.1</v>
      </c>
      <c r="I26" s="1" t="s">
        <v>47</v>
      </c>
      <c r="J26" s="1">
        <v>188</v>
      </c>
      <c r="K26" s="5">
        <v>1485000</v>
      </c>
    </row>
    <row r="27" spans="1:11">
      <c r="A27" s="1" t="s">
        <v>74</v>
      </c>
      <c r="B27" s="2" t="s">
        <v>75</v>
      </c>
      <c r="C27" s="1" t="s">
        <v>13</v>
      </c>
      <c r="D27" s="3">
        <v>44381</v>
      </c>
      <c r="E27" s="3">
        <v>44385</v>
      </c>
      <c r="F27" s="1" t="s">
        <v>54</v>
      </c>
      <c r="G27" s="1" t="s">
        <v>25</v>
      </c>
      <c r="H27" s="4">
        <v>0.1</v>
      </c>
      <c r="I27" s="1" t="s">
        <v>30</v>
      </c>
      <c r="J27" s="1">
        <v>127</v>
      </c>
      <c r="K27" s="5">
        <v>864000</v>
      </c>
    </row>
    <row r="28" spans="1:11">
      <c r="A28" s="1" t="s">
        <v>76</v>
      </c>
      <c r="B28" s="2" t="s">
        <v>77</v>
      </c>
      <c r="C28" s="1" t="s">
        <v>13</v>
      </c>
      <c r="D28" s="3">
        <v>44409</v>
      </c>
      <c r="E28" s="3">
        <v>44432</v>
      </c>
      <c r="F28" s="1" t="s">
        <v>14</v>
      </c>
      <c r="G28" s="1" t="s">
        <v>15</v>
      </c>
      <c r="H28" s="4">
        <v>0.1</v>
      </c>
      <c r="I28" s="1" t="s">
        <v>47</v>
      </c>
      <c r="J28" s="1">
        <v>85</v>
      </c>
      <c r="K28" s="5">
        <v>495000</v>
      </c>
    </row>
    <row r="29" spans="1:11">
      <c r="A29" s="1" t="s">
        <v>78</v>
      </c>
      <c r="B29" s="2" t="s">
        <v>79</v>
      </c>
      <c r="C29" s="1" t="s">
        <v>19</v>
      </c>
      <c r="D29" s="3" t="s">
        <v>24</v>
      </c>
      <c r="E29" s="3">
        <v>44334</v>
      </c>
      <c r="F29" s="1" t="s">
        <v>29</v>
      </c>
      <c r="G29" s="1" t="s">
        <v>34</v>
      </c>
      <c r="H29" s="4" t="s">
        <v>26</v>
      </c>
      <c r="I29" s="1" t="s">
        <v>30</v>
      </c>
      <c r="J29" s="1">
        <v>153</v>
      </c>
      <c r="K29" s="5">
        <v>1238000</v>
      </c>
    </row>
    <row r="30" spans="1:11">
      <c r="A30" s="1" t="s">
        <v>80</v>
      </c>
      <c r="B30" s="2" t="s">
        <v>81</v>
      </c>
      <c r="C30" s="1" t="s">
        <v>19</v>
      </c>
      <c r="D30" s="3">
        <v>44296</v>
      </c>
      <c r="E30" s="3">
        <v>44317</v>
      </c>
      <c r="F30" s="1" t="s">
        <v>20</v>
      </c>
      <c r="G30" s="1" t="s">
        <v>34</v>
      </c>
      <c r="H30" s="4">
        <v>0.1</v>
      </c>
      <c r="I30" s="1" t="s">
        <v>16</v>
      </c>
      <c r="J30" s="1">
        <v>112</v>
      </c>
      <c r="K30" s="5">
        <v>893000</v>
      </c>
    </row>
    <row r="31" spans="1:11">
      <c r="A31" s="1" t="s">
        <v>82</v>
      </c>
      <c r="B31" s="2" t="s">
        <v>83</v>
      </c>
      <c r="C31" s="1" t="s">
        <v>13</v>
      </c>
      <c r="D31" s="3" t="s">
        <v>24</v>
      </c>
      <c r="E31" s="3">
        <v>44350</v>
      </c>
      <c r="F31" s="1" t="s">
        <v>33</v>
      </c>
      <c r="G31" s="1" t="s">
        <v>34</v>
      </c>
      <c r="H31" s="4" t="s">
        <v>26</v>
      </c>
      <c r="I31" s="1" t="s">
        <v>16</v>
      </c>
      <c r="J31" s="1">
        <v>64</v>
      </c>
      <c r="K31" s="5">
        <v>428000</v>
      </c>
    </row>
    <row r="33" spans="1:5">
      <c r="A33" s="19" t="s">
        <v>153</v>
      </c>
    </row>
    <row r="34" spans="1:5">
      <c r="A34" t="b">
        <f>AND(ISEVEN(RIGHT(A5,1)),J5&gt;=100)</f>
        <v>0</v>
      </c>
    </row>
    <row r="36" spans="1:5">
      <c r="A36" s="1" t="s">
        <v>0</v>
      </c>
      <c r="B36" s="1" t="s">
        <v>1</v>
      </c>
      <c r="C36" s="1" t="s">
        <v>6</v>
      </c>
      <c r="D36" s="1" t="s">
        <v>9</v>
      </c>
      <c r="E36" s="1" t="s">
        <v>10</v>
      </c>
    </row>
    <row r="37" spans="1:5">
      <c r="A37" s="1" t="s">
        <v>22</v>
      </c>
      <c r="B37" s="2" t="s">
        <v>23</v>
      </c>
      <c r="C37" s="1" t="s">
        <v>25</v>
      </c>
      <c r="D37" s="1">
        <v>109</v>
      </c>
      <c r="E37" s="5">
        <v>714000</v>
      </c>
    </row>
    <row r="38" spans="1:5">
      <c r="A38" s="1" t="s">
        <v>35</v>
      </c>
      <c r="B38" s="2" t="s">
        <v>36</v>
      </c>
      <c r="C38" s="1" t="s">
        <v>25</v>
      </c>
      <c r="D38" s="1">
        <v>152</v>
      </c>
      <c r="E38" s="5">
        <v>990000</v>
      </c>
    </row>
    <row r="39" spans="1:5">
      <c r="A39" s="1" t="s">
        <v>52</v>
      </c>
      <c r="B39" s="2" t="s">
        <v>53</v>
      </c>
      <c r="C39" s="1" t="s">
        <v>34</v>
      </c>
      <c r="D39" s="1">
        <v>133</v>
      </c>
      <c r="E39" s="5">
        <v>1080000</v>
      </c>
    </row>
    <row r="40" spans="1:5">
      <c r="A40" s="1" t="s">
        <v>64</v>
      </c>
      <c r="B40" s="2" t="s">
        <v>65</v>
      </c>
      <c r="C40" s="1" t="s">
        <v>25</v>
      </c>
      <c r="D40" s="1">
        <v>174</v>
      </c>
      <c r="E40" s="5">
        <v>990000</v>
      </c>
    </row>
    <row r="41" spans="1:5">
      <c r="A41" s="1" t="s">
        <v>72</v>
      </c>
      <c r="B41" s="2" t="s">
        <v>73</v>
      </c>
      <c r="C41" s="1" t="s">
        <v>21</v>
      </c>
      <c r="D41" s="1">
        <v>188</v>
      </c>
      <c r="E41" s="5">
        <v>1485000</v>
      </c>
    </row>
  </sheetData>
  <mergeCells count="1">
    <mergeCell ref="A2:K2"/>
  </mergeCells>
  <phoneticPr fontId="2" type="noConversion"/>
  <conditionalFormatting sqref="A5:K31">
    <cfRule type="expression" dxfId="0" priority="1">
      <formula>OR(_xlfn.RANK.EQ($K5,$K$5:$K$31,0)&lt;=3,_xlfn.RANK.EQ($K5,$K$5:$K$31,1)&lt;=3)</formula>
    </cfRule>
  </conditionalFormatting>
  <printOptions headings="1" gridLines="1"/>
  <pageMargins left="0.70866141732283472" right="0.70866141732283472" top="0.74803149606299213" bottom="0.74803149606299213" header="0.31496062992125984" footer="0.31496062992125984"/>
  <pageSetup paperSize="9" scale="74" fitToHeight="2" orientation="portrait" blackAndWhite="1" r:id="rId1"/>
  <headerFooter>
    <oddFooter>&amp;C&amp;"HY견고딕,보통"&amp;D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F32EA-0BF4-4479-96BF-2AAAC6221D87}">
  <sheetPr codeName="Sheet3"/>
  <dimension ref="A2:T30"/>
  <sheetViews>
    <sheetView workbookViewId="0"/>
  </sheetViews>
  <sheetFormatPr defaultRowHeight="17.399999999999999"/>
  <cols>
    <col min="1" max="1" width="9.59765625" bestFit="1" customWidth="1"/>
    <col min="2" max="2" width="7.09765625" bestFit="1" customWidth="1"/>
    <col min="3" max="3" width="9" customWidth="1"/>
    <col min="4" max="4" width="11.09765625" customWidth="1"/>
    <col min="5" max="5" width="11.09765625" bestFit="1" customWidth="1"/>
    <col min="6" max="10" width="9" bestFit="1" customWidth="1"/>
    <col min="12" max="12" width="10.8984375" bestFit="1" customWidth="1"/>
    <col min="13" max="13" width="2.5" customWidth="1"/>
    <col min="15" max="17" width="9.3984375" bestFit="1" customWidth="1"/>
    <col min="18" max="20" width="10.8984375" bestFit="1" customWidth="1"/>
  </cols>
  <sheetData>
    <row r="2" spans="1:20">
      <c r="A2" t="s">
        <v>85</v>
      </c>
      <c r="N2" t="s">
        <v>86</v>
      </c>
    </row>
    <row r="3" spans="1:2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87</v>
      </c>
      <c r="G3" s="6" t="s">
        <v>5</v>
      </c>
      <c r="H3" s="1" t="s">
        <v>6</v>
      </c>
      <c r="I3" s="6" t="s">
        <v>7</v>
      </c>
      <c r="J3" s="1" t="s">
        <v>8</v>
      </c>
      <c r="K3" s="1" t="s">
        <v>9</v>
      </c>
      <c r="L3" s="6" t="s">
        <v>10</v>
      </c>
      <c r="N3" s="1" t="s">
        <v>6</v>
      </c>
      <c r="O3" s="6" t="s">
        <v>15</v>
      </c>
      <c r="P3" s="6" t="s">
        <v>25</v>
      </c>
      <c r="Q3" s="6" t="s">
        <v>34</v>
      </c>
      <c r="R3" s="6" t="s">
        <v>21</v>
      </c>
    </row>
    <row r="4" spans="1:20">
      <c r="A4" s="1" t="s">
        <v>11</v>
      </c>
      <c r="B4" s="2" t="s">
        <v>12</v>
      </c>
      <c r="C4" s="1" t="s">
        <v>13</v>
      </c>
      <c r="D4" s="3">
        <v>44378</v>
      </c>
      <c r="E4" s="3">
        <v>44400</v>
      </c>
      <c r="F4" s="1" t="s">
        <v>88</v>
      </c>
      <c r="G4" s="1"/>
      <c r="H4" s="1" t="s">
        <v>15</v>
      </c>
      <c r="I4" s="4"/>
      <c r="J4" s="1" t="s">
        <v>16</v>
      </c>
      <c r="K4" s="1">
        <v>84</v>
      </c>
      <c r="L4" s="5"/>
      <c r="N4" s="1" t="s">
        <v>47</v>
      </c>
      <c r="O4" s="1"/>
      <c r="P4" s="1"/>
      <c r="Q4" s="1"/>
      <c r="R4" s="1"/>
    </row>
    <row r="5" spans="1:20">
      <c r="A5" s="1" t="s">
        <v>17</v>
      </c>
      <c r="B5" s="2" t="s">
        <v>18</v>
      </c>
      <c r="C5" s="1" t="s">
        <v>19</v>
      </c>
      <c r="D5" s="3">
        <v>44321</v>
      </c>
      <c r="E5" s="3">
        <v>44336</v>
      </c>
      <c r="F5" s="1" t="s">
        <v>89</v>
      </c>
      <c r="G5" s="1"/>
      <c r="H5" s="1" t="s">
        <v>21</v>
      </c>
      <c r="I5" s="4"/>
      <c r="J5" s="1" t="s">
        <v>16</v>
      </c>
      <c r="K5" s="1">
        <v>103</v>
      </c>
      <c r="L5" s="5"/>
      <c r="N5" s="1" t="s">
        <v>16</v>
      </c>
      <c r="O5" s="1"/>
      <c r="P5" s="1"/>
      <c r="Q5" s="1"/>
      <c r="R5" s="1"/>
    </row>
    <row r="6" spans="1:20">
      <c r="A6" s="1" t="s">
        <v>22</v>
      </c>
      <c r="B6" s="2" t="s">
        <v>23</v>
      </c>
      <c r="C6" s="1" t="s">
        <v>13</v>
      </c>
      <c r="D6" s="3" t="s">
        <v>24</v>
      </c>
      <c r="E6" s="3">
        <v>44304</v>
      </c>
      <c r="F6" s="1" t="s">
        <v>89</v>
      </c>
      <c r="G6" s="1"/>
      <c r="H6" s="1" t="s">
        <v>25</v>
      </c>
      <c r="I6" s="4"/>
      <c r="J6" s="1" t="s">
        <v>16</v>
      </c>
      <c r="K6" s="1">
        <v>109</v>
      </c>
      <c r="L6" s="5"/>
      <c r="N6" s="1" t="s">
        <v>30</v>
      </c>
      <c r="O6" s="1"/>
      <c r="P6" s="1"/>
      <c r="Q6" s="1"/>
      <c r="R6" s="1"/>
    </row>
    <row r="7" spans="1:20">
      <c r="A7" s="1" t="s">
        <v>27</v>
      </c>
      <c r="B7" s="2" t="s">
        <v>28</v>
      </c>
      <c r="C7" s="1" t="s">
        <v>13</v>
      </c>
      <c r="D7" s="3" t="s">
        <v>24</v>
      </c>
      <c r="E7" s="3">
        <v>44434</v>
      </c>
      <c r="F7" s="1" t="s">
        <v>90</v>
      </c>
      <c r="G7" s="1"/>
      <c r="H7" s="1" t="s">
        <v>25</v>
      </c>
      <c r="I7" s="4"/>
      <c r="J7" s="1" t="s">
        <v>30</v>
      </c>
      <c r="K7" s="1">
        <v>158</v>
      </c>
      <c r="L7" s="5"/>
    </row>
    <row r="8" spans="1:20">
      <c r="A8" s="1" t="s">
        <v>31</v>
      </c>
      <c r="B8" s="2" t="s">
        <v>32</v>
      </c>
      <c r="C8" s="1" t="s">
        <v>19</v>
      </c>
      <c r="D8" s="3">
        <v>44371</v>
      </c>
      <c r="E8" s="3">
        <v>44356</v>
      </c>
      <c r="F8" s="1" t="s">
        <v>91</v>
      </c>
      <c r="G8" s="1"/>
      <c r="H8" s="1" t="s">
        <v>34</v>
      </c>
      <c r="I8" s="4"/>
      <c r="J8" s="1" t="s">
        <v>16</v>
      </c>
      <c r="K8" s="1">
        <v>57</v>
      </c>
      <c r="L8" s="5"/>
      <c r="N8" t="s">
        <v>92</v>
      </c>
    </row>
    <row r="9" spans="1:20">
      <c r="A9" s="1" t="s">
        <v>35</v>
      </c>
      <c r="B9" s="2" t="s">
        <v>36</v>
      </c>
      <c r="C9" s="1" t="s">
        <v>13</v>
      </c>
      <c r="D9" s="3">
        <v>44362</v>
      </c>
      <c r="E9" s="3">
        <v>44366</v>
      </c>
      <c r="F9" s="1" t="s">
        <v>93</v>
      </c>
      <c r="G9" s="1"/>
      <c r="H9" s="1" t="s">
        <v>25</v>
      </c>
      <c r="I9" s="4"/>
      <c r="J9" s="1" t="s">
        <v>16</v>
      </c>
      <c r="K9" s="1">
        <v>152</v>
      </c>
      <c r="L9" s="5"/>
      <c r="N9" s="1" t="s">
        <v>2</v>
      </c>
      <c r="O9" s="6" t="s">
        <v>47</v>
      </c>
      <c r="P9" s="6" t="s">
        <v>16</v>
      </c>
      <c r="Q9" s="6" t="s">
        <v>30</v>
      </c>
    </row>
    <row r="10" spans="1:20">
      <c r="A10" s="1" t="s">
        <v>37</v>
      </c>
      <c r="B10" s="2" t="s">
        <v>38</v>
      </c>
      <c r="C10" s="1" t="s">
        <v>19</v>
      </c>
      <c r="D10" s="3" t="s">
        <v>24</v>
      </c>
      <c r="E10" s="3">
        <v>44363</v>
      </c>
      <c r="F10" s="1" t="s">
        <v>94</v>
      </c>
      <c r="G10" s="1"/>
      <c r="H10" s="1" t="s">
        <v>21</v>
      </c>
      <c r="I10" s="4"/>
      <c r="J10" s="1" t="s">
        <v>30</v>
      </c>
      <c r="K10" s="1">
        <v>82</v>
      </c>
      <c r="L10" s="5"/>
      <c r="N10" s="1" t="s">
        <v>19</v>
      </c>
      <c r="O10" s="1"/>
      <c r="P10" s="1"/>
      <c r="Q10" s="1"/>
    </row>
    <row r="11" spans="1:20">
      <c r="A11" s="1" t="s">
        <v>39</v>
      </c>
      <c r="B11" s="2" t="s">
        <v>40</v>
      </c>
      <c r="C11" s="1" t="s">
        <v>13</v>
      </c>
      <c r="D11" s="3">
        <v>44341</v>
      </c>
      <c r="E11" s="3">
        <v>44353</v>
      </c>
      <c r="F11" s="1" t="s">
        <v>95</v>
      </c>
      <c r="G11" s="1"/>
      <c r="H11" s="1" t="s">
        <v>25</v>
      </c>
      <c r="I11" s="4"/>
      <c r="J11" s="1" t="s">
        <v>16</v>
      </c>
      <c r="K11" s="1">
        <v>43</v>
      </c>
      <c r="L11" s="5"/>
      <c r="N11" s="1" t="s">
        <v>13</v>
      </c>
      <c r="O11" s="1"/>
      <c r="P11" s="1"/>
      <c r="Q11" s="1"/>
    </row>
    <row r="12" spans="1:20">
      <c r="A12" s="1" t="s">
        <v>42</v>
      </c>
      <c r="B12" s="2" t="s">
        <v>43</v>
      </c>
      <c r="C12" s="1" t="s">
        <v>19</v>
      </c>
      <c r="D12" s="3" t="s">
        <v>24</v>
      </c>
      <c r="E12" s="3">
        <v>44336</v>
      </c>
      <c r="F12" s="1" t="s">
        <v>96</v>
      </c>
      <c r="G12" s="1"/>
      <c r="H12" s="1" t="s">
        <v>25</v>
      </c>
      <c r="I12" s="4"/>
      <c r="J12" s="1" t="s">
        <v>30</v>
      </c>
      <c r="K12" s="1">
        <v>63</v>
      </c>
      <c r="L12" s="5"/>
    </row>
    <row r="13" spans="1:20">
      <c r="A13" s="1" t="s">
        <v>44</v>
      </c>
      <c r="B13" s="2" t="s">
        <v>45</v>
      </c>
      <c r="C13" s="1" t="s">
        <v>19</v>
      </c>
      <c r="D13" s="3" t="s">
        <v>24</v>
      </c>
      <c r="E13" s="3">
        <v>44364</v>
      </c>
      <c r="F13" s="1" t="s">
        <v>97</v>
      </c>
      <c r="G13" s="1"/>
      <c r="H13" s="1" t="s">
        <v>15</v>
      </c>
      <c r="I13" s="4"/>
      <c r="J13" s="1" t="s">
        <v>47</v>
      </c>
      <c r="K13" s="1">
        <v>173</v>
      </c>
      <c r="L13" s="5"/>
      <c r="N13" t="s">
        <v>98</v>
      </c>
    </row>
    <row r="14" spans="1:20">
      <c r="A14" s="1" t="s">
        <v>48</v>
      </c>
      <c r="B14" s="2" t="s">
        <v>49</v>
      </c>
      <c r="C14" s="1" t="s">
        <v>19</v>
      </c>
      <c r="D14" s="3">
        <v>44301</v>
      </c>
      <c r="E14" s="3">
        <v>44308</v>
      </c>
      <c r="F14" s="1" t="s">
        <v>99</v>
      </c>
      <c r="G14" s="1"/>
      <c r="H14" s="1" t="s">
        <v>25</v>
      </c>
      <c r="I14" s="4"/>
      <c r="J14" s="1" t="s">
        <v>16</v>
      </c>
      <c r="K14" s="1">
        <v>151</v>
      </c>
      <c r="L14" s="5"/>
      <c r="N14" s="17" t="s">
        <v>6</v>
      </c>
      <c r="O14" s="1">
        <v>24</v>
      </c>
      <c r="P14" s="1">
        <f>O14+24</f>
        <v>48</v>
      </c>
      <c r="Q14" s="1">
        <f>P14+24</f>
        <v>72</v>
      </c>
      <c r="R14" s="1">
        <f>Q14+24</f>
        <v>96</v>
      </c>
      <c r="S14" s="1">
        <f>R14+24</f>
        <v>120</v>
      </c>
      <c r="T14" s="1">
        <f>S14+24</f>
        <v>144</v>
      </c>
    </row>
    <row r="15" spans="1:20">
      <c r="A15" s="1" t="s">
        <v>50</v>
      </c>
      <c r="B15" s="2" t="s">
        <v>51</v>
      </c>
      <c r="C15" s="1" t="s">
        <v>13</v>
      </c>
      <c r="D15" s="3">
        <v>44392</v>
      </c>
      <c r="E15" s="3">
        <v>44402</v>
      </c>
      <c r="F15" s="1" t="s">
        <v>100</v>
      </c>
      <c r="G15" s="1"/>
      <c r="H15" s="1" t="s">
        <v>15</v>
      </c>
      <c r="I15" s="4"/>
      <c r="J15" s="1" t="s">
        <v>30</v>
      </c>
      <c r="K15" s="1">
        <v>88</v>
      </c>
      <c r="L15" s="5"/>
      <c r="N15" s="18"/>
      <c r="O15" s="1">
        <v>47</v>
      </c>
      <c r="P15" s="1">
        <v>71</v>
      </c>
      <c r="Q15" s="1">
        <v>95</v>
      </c>
      <c r="R15" s="1">
        <v>119</v>
      </c>
      <c r="S15" s="1">
        <v>143</v>
      </c>
      <c r="T15" s="1" t="s">
        <v>101</v>
      </c>
    </row>
    <row r="16" spans="1:20">
      <c r="A16" s="1" t="s">
        <v>52</v>
      </c>
      <c r="B16" s="2" t="s">
        <v>53</v>
      </c>
      <c r="C16" s="1" t="s">
        <v>13</v>
      </c>
      <c r="D16" s="3">
        <v>44282</v>
      </c>
      <c r="E16" s="3">
        <v>44299</v>
      </c>
      <c r="F16" s="1" t="s">
        <v>102</v>
      </c>
      <c r="G16" s="1"/>
      <c r="H16" s="1" t="s">
        <v>34</v>
      </c>
      <c r="I16" s="4"/>
      <c r="J16" s="1" t="s">
        <v>47</v>
      </c>
      <c r="K16" s="1">
        <v>133</v>
      </c>
      <c r="L16" s="5"/>
      <c r="N16" s="1" t="s">
        <v>15</v>
      </c>
      <c r="O16" s="7">
        <v>110000</v>
      </c>
      <c r="P16" s="7">
        <f>ROUND($O16*3*95%,-3)</f>
        <v>314000</v>
      </c>
      <c r="Q16" s="7">
        <f>ROUND($O16*5*90%,-3)</f>
        <v>495000</v>
      </c>
      <c r="R16" s="7">
        <f>ROUND($O16*7*85%,-3)</f>
        <v>655000</v>
      </c>
      <c r="S16" s="7">
        <f>ROUND($O16*9*80%,-3)</f>
        <v>792000</v>
      </c>
      <c r="T16" s="7">
        <f>ROUND($O16*11*75%,-3)</f>
        <v>908000</v>
      </c>
    </row>
    <row r="17" spans="1:20">
      <c r="A17" s="1" t="s">
        <v>55</v>
      </c>
      <c r="B17" s="2" t="s">
        <v>56</v>
      </c>
      <c r="C17" s="1" t="s">
        <v>19</v>
      </c>
      <c r="D17" s="3">
        <v>44334</v>
      </c>
      <c r="E17" s="3">
        <v>44357</v>
      </c>
      <c r="F17" s="1" t="s">
        <v>103</v>
      </c>
      <c r="G17" s="1"/>
      <c r="H17" s="1" t="s">
        <v>34</v>
      </c>
      <c r="I17" s="4"/>
      <c r="J17" s="1" t="s">
        <v>30</v>
      </c>
      <c r="K17" s="1">
        <v>39</v>
      </c>
      <c r="L17" s="5"/>
      <c r="N17" s="1" t="s">
        <v>25</v>
      </c>
      <c r="O17" s="7">
        <v>120000</v>
      </c>
      <c r="P17" s="7">
        <f>ROUND($O17*3*95%,-3)</f>
        <v>342000</v>
      </c>
      <c r="Q17" s="7">
        <f>ROUND($O17*5*90%,-3)</f>
        <v>540000</v>
      </c>
      <c r="R17" s="7">
        <f>ROUND($O17*7*85%,-3)</f>
        <v>714000</v>
      </c>
      <c r="S17" s="7">
        <f>ROUND($O17*9*80%,-3)</f>
        <v>864000</v>
      </c>
      <c r="T17" s="7">
        <f>ROUND($O17*11*75%,-3)</f>
        <v>990000</v>
      </c>
    </row>
    <row r="18" spans="1:20">
      <c r="A18" s="1" t="s">
        <v>57</v>
      </c>
      <c r="B18" s="2" t="s">
        <v>58</v>
      </c>
      <c r="C18" s="1" t="s">
        <v>19</v>
      </c>
      <c r="D18" s="3">
        <v>44362</v>
      </c>
      <c r="E18" s="3">
        <v>44391</v>
      </c>
      <c r="F18" s="1" t="s">
        <v>104</v>
      </c>
      <c r="G18" s="1"/>
      <c r="H18" s="1" t="s">
        <v>21</v>
      </c>
      <c r="I18" s="4"/>
      <c r="J18" s="1" t="s">
        <v>47</v>
      </c>
      <c r="K18" s="1">
        <v>39</v>
      </c>
      <c r="L18" s="5"/>
      <c r="N18" s="1" t="s">
        <v>34</v>
      </c>
      <c r="O18" s="7">
        <v>150000</v>
      </c>
      <c r="P18" s="7">
        <f>ROUND($O18*3*95%,-3)</f>
        <v>428000</v>
      </c>
      <c r="Q18" s="7">
        <f>ROUND($O18*5*90%,-3)</f>
        <v>675000</v>
      </c>
      <c r="R18" s="7">
        <f>ROUND($O18*7*85%,-3)</f>
        <v>893000</v>
      </c>
      <c r="S18" s="7">
        <f>ROUND($O18*9*80%,-3)</f>
        <v>1080000</v>
      </c>
      <c r="T18" s="7">
        <f>ROUND($O18*11*75%,-3)</f>
        <v>1238000</v>
      </c>
    </row>
    <row r="19" spans="1:20">
      <c r="A19" s="1" t="s">
        <v>59</v>
      </c>
      <c r="B19" s="2" t="s">
        <v>60</v>
      </c>
      <c r="C19" s="1" t="s">
        <v>19</v>
      </c>
      <c r="D19" s="3">
        <v>44344</v>
      </c>
      <c r="E19" s="3">
        <v>44324</v>
      </c>
      <c r="F19" s="1" t="s">
        <v>95</v>
      </c>
      <c r="G19" s="1"/>
      <c r="H19" s="1" t="s">
        <v>25</v>
      </c>
      <c r="I19" s="4"/>
      <c r="J19" s="1" t="s">
        <v>30</v>
      </c>
      <c r="K19" s="1">
        <v>36</v>
      </c>
      <c r="L19" s="5"/>
      <c r="N19" s="1" t="s">
        <v>21</v>
      </c>
      <c r="O19" s="7">
        <v>180000</v>
      </c>
      <c r="P19" s="7">
        <f>ROUND($O19*3*95%,-3)</f>
        <v>513000</v>
      </c>
      <c r="Q19" s="7">
        <f>ROUND($O19*5*90%,-3)</f>
        <v>810000</v>
      </c>
      <c r="R19" s="7">
        <f>ROUND($O19*7*85%,-3)</f>
        <v>1071000</v>
      </c>
      <c r="S19" s="7">
        <f>ROUND($O19*9*80%,-3)</f>
        <v>1296000</v>
      </c>
      <c r="T19" s="7">
        <f>ROUND($O19*11*75%,-3)</f>
        <v>1485000</v>
      </c>
    </row>
    <row r="20" spans="1:20">
      <c r="A20" s="1" t="s">
        <v>61</v>
      </c>
      <c r="B20" s="2" t="s">
        <v>62</v>
      </c>
      <c r="C20" s="1" t="s">
        <v>19</v>
      </c>
      <c r="D20" s="3">
        <v>44349</v>
      </c>
      <c r="E20" s="3">
        <v>44374</v>
      </c>
      <c r="F20" s="1" t="s">
        <v>105</v>
      </c>
      <c r="G20" s="1"/>
      <c r="H20" s="1" t="s">
        <v>21</v>
      </c>
      <c r="I20" s="4"/>
      <c r="J20" s="1" t="s">
        <v>16</v>
      </c>
      <c r="K20" s="1">
        <v>219</v>
      </c>
      <c r="L20" s="5"/>
    </row>
    <row r="21" spans="1:20">
      <c r="A21" s="1" t="s">
        <v>64</v>
      </c>
      <c r="B21" s="2" t="s">
        <v>65</v>
      </c>
      <c r="C21" s="1" t="s">
        <v>13</v>
      </c>
      <c r="D21" s="3">
        <v>44286</v>
      </c>
      <c r="E21" s="3">
        <v>44289</v>
      </c>
      <c r="F21" s="1" t="s">
        <v>106</v>
      </c>
      <c r="G21" s="1"/>
      <c r="H21" s="1" t="s">
        <v>25</v>
      </c>
      <c r="I21" s="4"/>
      <c r="J21" s="1" t="s">
        <v>30</v>
      </c>
      <c r="K21" s="1">
        <v>174</v>
      </c>
      <c r="L21" s="5"/>
    </row>
    <row r="22" spans="1:20">
      <c r="A22" s="1" t="s">
        <v>66</v>
      </c>
      <c r="B22" s="2" t="s">
        <v>67</v>
      </c>
      <c r="C22" s="1" t="s">
        <v>19</v>
      </c>
      <c r="D22" s="3">
        <v>44387</v>
      </c>
      <c r="E22" s="3">
        <v>44409</v>
      </c>
      <c r="F22" s="1" t="s">
        <v>107</v>
      </c>
      <c r="G22" s="1"/>
      <c r="H22" s="1" t="s">
        <v>15</v>
      </c>
      <c r="I22" s="4"/>
      <c r="J22" s="1" t="s">
        <v>30</v>
      </c>
      <c r="K22" s="1">
        <v>218</v>
      </c>
      <c r="L22" s="5"/>
    </row>
    <row r="23" spans="1:20">
      <c r="A23" s="1" t="s">
        <v>68</v>
      </c>
      <c r="B23" s="2" t="s">
        <v>69</v>
      </c>
      <c r="C23" s="1" t="s">
        <v>19</v>
      </c>
      <c r="D23" s="3">
        <v>44309</v>
      </c>
      <c r="E23" s="3">
        <v>44295</v>
      </c>
      <c r="F23" s="1" t="s">
        <v>108</v>
      </c>
      <c r="G23" s="1"/>
      <c r="H23" s="1" t="s">
        <v>34</v>
      </c>
      <c r="I23" s="4"/>
      <c r="J23" s="1" t="s">
        <v>47</v>
      </c>
      <c r="K23" s="1">
        <v>90</v>
      </c>
      <c r="L23" s="5"/>
    </row>
    <row r="24" spans="1:20">
      <c r="A24" s="1" t="s">
        <v>70</v>
      </c>
      <c r="B24" s="2" t="s">
        <v>71</v>
      </c>
      <c r="C24" s="1" t="s">
        <v>19</v>
      </c>
      <c r="D24" s="3" t="s">
        <v>24</v>
      </c>
      <c r="E24" s="3">
        <v>44307</v>
      </c>
      <c r="F24" s="1" t="s">
        <v>102</v>
      </c>
      <c r="G24" s="1"/>
      <c r="H24" s="1" t="s">
        <v>34</v>
      </c>
      <c r="I24" s="4"/>
      <c r="J24" s="1" t="s">
        <v>47</v>
      </c>
      <c r="K24" s="1">
        <v>132</v>
      </c>
      <c r="L24" s="5"/>
    </row>
    <row r="25" spans="1:20">
      <c r="A25" s="1" t="s">
        <v>72</v>
      </c>
      <c r="B25" s="2" t="s">
        <v>73</v>
      </c>
      <c r="C25" s="1" t="s">
        <v>13</v>
      </c>
      <c r="D25" s="3">
        <v>44399</v>
      </c>
      <c r="E25" s="3">
        <v>44420</v>
      </c>
      <c r="F25" s="1" t="s">
        <v>109</v>
      </c>
      <c r="G25" s="1"/>
      <c r="H25" s="1" t="s">
        <v>21</v>
      </c>
      <c r="I25" s="4"/>
      <c r="J25" s="1" t="s">
        <v>47</v>
      </c>
      <c r="K25" s="1">
        <v>188</v>
      </c>
      <c r="L25" s="5"/>
    </row>
    <row r="26" spans="1:20">
      <c r="A26" s="1" t="s">
        <v>74</v>
      </c>
      <c r="B26" s="2" t="s">
        <v>75</v>
      </c>
      <c r="C26" s="1" t="s">
        <v>13</v>
      </c>
      <c r="D26" s="3">
        <v>44381</v>
      </c>
      <c r="E26" s="3">
        <v>44385</v>
      </c>
      <c r="F26" s="1" t="s">
        <v>110</v>
      </c>
      <c r="G26" s="1"/>
      <c r="H26" s="1" t="s">
        <v>25</v>
      </c>
      <c r="I26" s="4"/>
      <c r="J26" s="1" t="s">
        <v>30</v>
      </c>
      <c r="K26" s="1">
        <v>127</v>
      </c>
      <c r="L26" s="5"/>
    </row>
    <row r="27" spans="1:20">
      <c r="A27" s="1" t="s">
        <v>76</v>
      </c>
      <c r="B27" s="2" t="s">
        <v>77</v>
      </c>
      <c r="C27" s="1" t="s">
        <v>13</v>
      </c>
      <c r="D27" s="3">
        <v>44409</v>
      </c>
      <c r="E27" s="3">
        <v>44432</v>
      </c>
      <c r="F27" s="1" t="s">
        <v>108</v>
      </c>
      <c r="G27" s="1"/>
      <c r="H27" s="1" t="s">
        <v>15</v>
      </c>
      <c r="I27" s="4"/>
      <c r="J27" s="1" t="s">
        <v>47</v>
      </c>
      <c r="K27" s="1">
        <v>85</v>
      </c>
      <c r="L27" s="5"/>
    </row>
    <row r="28" spans="1:20">
      <c r="A28" s="1" t="s">
        <v>78</v>
      </c>
      <c r="B28" s="2" t="s">
        <v>79</v>
      </c>
      <c r="C28" s="1" t="s">
        <v>19</v>
      </c>
      <c r="D28" s="3" t="s">
        <v>24</v>
      </c>
      <c r="E28" s="3">
        <v>44334</v>
      </c>
      <c r="F28" s="1" t="s">
        <v>93</v>
      </c>
      <c r="G28" s="1"/>
      <c r="H28" s="1" t="s">
        <v>34</v>
      </c>
      <c r="I28" s="4"/>
      <c r="J28" s="1" t="s">
        <v>30</v>
      </c>
      <c r="K28" s="1">
        <v>153</v>
      </c>
      <c r="L28" s="5"/>
    </row>
    <row r="29" spans="1:20">
      <c r="A29" s="1" t="s">
        <v>80</v>
      </c>
      <c r="B29" s="2" t="s">
        <v>81</v>
      </c>
      <c r="C29" s="1" t="s">
        <v>19</v>
      </c>
      <c r="D29" s="3">
        <v>44296</v>
      </c>
      <c r="E29" s="3">
        <v>44317</v>
      </c>
      <c r="F29" s="1" t="s">
        <v>111</v>
      </c>
      <c r="G29" s="1"/>
      <c r="H29" s="1" t="s">
        <v>34</v>
      </c>
      <c r="I29" s="4"/>
      <c r="J29" s="1" t="s">
        <v>16</v>
      </c>
      <c r="K29" s="1">
        <v>112</v>
      </c>
      <c r="L29" s="5"/>
    </row>
    <row r="30" spans="1:20">
      <c r="A30" s="1" t="s">
        <v>82</v>
      </c>
      <c r="B30" s="2" t="s">
        <v>83</v>
      </c>
      <c r="C30" s="1" t="s">
        <v>13</v>
      </c>
      <c r="D30" s="3" t="s">
        <v>24</v>
      </c>
      <c r="E30" s="3">
        <v>44350</v>
      </c>
      <c r="F30" s="1" t="s">
        <v>91</v>
      </c>
      <c r="G30" s="1"/>
      <c r="H30" s="1" t="s">
        <v>34</v>
      </c>
      <c r="I30" s="4"/>
      <c r="J30" s="1" t="s">
        <v>16</v>
      </c>
      <c r="K30" s="1">
        <v>64</v>
      </c>
      <c r="L30" s="5"/>
    </row>
  </sheetData>
  <mergeCells count="1">
    <mergeCell ref="N14:N15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C7409-58C3-41B7-AD97-913490DEDD29}">
  <sheetPr codeName="Sheet4"/>
  <dimension ref="B2:H20"/>
  <sheetViews>
    <sheetView workbookViewId="0">
      <selection activeCell="F2" sqref="F2"/>
    </sheetView>
  </sheetViews>
  <sheetFormatPr defaultRowHeight="17.399999999999999"/>
  <cols>
    <col min="1" max="1" width="3.59765625" customWidth="1"/>
    <col min="2" max="2" width="21.5" bestFit="1" customWidth="1"/>
    <col min="3" max="3" width="14.09765625" bestFit="1" customWidth="1"/>
    <col min="4" max="7" width="12.59765625" bestFit="1" customWidth="1"/>
    <col min="8" max="8" width="21.296875" customWidth="1"/>
    <col min="9" max="9" width="9.3984375" bestFit="1" customWidth="1"/>
    <col min="10" max="10" width="14.19921875" bestFit="1" customWidth="1"/>
    <col min="11" max="12" width="18.796875" bestFit="1" customWidth="1"/>
  </cols>
  <sheetData>
    <row r="2" spans="2:8">
      <c r="B2" s="12"/>
      <c r="C2" s="12"/>
      <c r="D2" s="21" t="s">
        <v>6</v>
      </c>
      <c r="E2" s="12"/>
      <c r="F2" s="12"/>
      <c r="G2" s="12"/>
      <c r="H2" s="12"/>
    </row>
    <row r="3" spans="2:8">
      <c r="B3" s="21" t="s">
        <v>4</v>
      </c>
      <c r="C3" s="21" t="s">
        <v>160</v>
      </c>
      <c r="D3" s="22" t="s">
        <v>21</v>
      </c>
      <c r="E3" s="22" t="s">
        <v>25</v>
      </c>
      <c r="F3" s="22" t="s">
        <v>34</v>
      </c>
      <c r="G3" s="22" t="s">
        <v>15</v>
      </c>
      <c r="H3" s="22" t="s">
        <v>154</v>
      </c>
    </row>
    <row r="4" spans="2:8">
      <c r="B4" s="12" t="s">
        <v>155</v>
      </c>
      <c r="C4" s="12"/>
      <c r="D4" s="20"/>
      <c r="E4" s="20"/>
      <c r="F4" s="20"/>
      <c r="G4" s="20"/>
      <c r="H4" s="20"/>
    </row>
    <row r="5" spans="2:8">
      <c r="B5" s="12"/>
      <c r="C5" s="12" t="s">
        <v>161</v>
      </c>
      <c r="D5" s="20" t="s">
        <v>165</v>
      </c>
      <c r="E5" s="20">
        <v>144.66666666666666</v>
      </c>
      <c r="F5" s="20">
        <v>118.33333333333333</v>
      </c>
      <c r="G5" s="20" t="s">
        <v>165</v>
      </c>
      <c r="H5" s="20">
        <v>131.5</v>
      </c>
    </row>
    <row r="6" spans="2:8">
      <c r="B6" s="12"/>
      <c r="C6" s="12" t="s">
        <v>163</v>
      </c>
      <c r="D6" s="20" t="s">
        <v>165</v>
      </c>
      <c r="E6" s="20">
        <v>898000</v>
      </c>
      <c r="F6" s="20">
        <v>945000</v>
      </c>
      <c r="G6" s="20" t="s">
        <v>165</v>
      </c>
      <c r="H6" s="20">
        <v>921500</v>
      </c>
    </row>
    <row r="7" spans="2:8">
      <c r="B7" s="12" t="s">
        <v>156</v>
      </c>
      <c r="C7" s="12"/>
      <c r="D7" s="20"/>
      <c r="E7" s="20"/>
      <c r="F7" s="20"/>
      <c r="G7" s="20"/>
      <c r="H7" s="20"/>
    </row>
    <row r="8" spans="2:8">
      <c r="B8" s="12"/>
      <c r="C8" s="12" t="s">
        <v>161</v>
      </c>
      <c r="D8" s="20">
        <v>103</v>
      </c>
      <c r="E8" s="20">
        <v>49.5</v>
      </c>
      <c r="F8" s="20">
        <v>132.5</v>
      </c>
      <c r="G8" s="20" t="s">
        <v>165</v>
      </c>
      <c r="H8" s="20">
        <v>93.4</v>
      </c>
    </row>
    <row r="9" spans="2:8">
      <c r="B9" s="12"/>
      <c r="C9" s="12" t="s">
        <v>163</v>
      </c>
      <c r="D9" s="20">
        <v>1071000</v>
      </c>
      <c r="E9" s="20">
        <v>231000</v>
      </c>
      <c r="F9" s="20">
        <v>1065500</v>
      </c>
      <c r="G9" s="20" t="s">
        <v>165</v>
      </c>
      <c r="H9" s="20">
        <v>732800</v>
      </c>
    </row>
    <row r="10" spans="2:8">
      <c r="B10" s="12" t="s">
        <v>157</v>
      </c>
      <c r="C10" s="12"/>
      <c r="D10" s="20"/>
      <c r="E10" s="20"/>
      <c r="F10" s="20"/>
      <c r="G10" s="20"/>
      <c r="H10" s="20"/>
    </row>
    <row r="11" spans="2:8">
      <c r="B11" s="12"/>
      <c r="C11" s="12" t="s">
        <v>161</v>
      </c>
      <c r="D11" s="20">
        <v>150.5</v>
      </c>
      <c r="E11" s="20">
        <v>97.5</v>
      </c>
      <c r="F11" s="20">
        <v>53.333333333333336</v>
      </c>
      <c r="G11" s="20">
        <v>173</v>
      </c>
      <c r="H11" s="20">
        <v>103.625</v>
      </c>
    </row>
    <row r="12" spans="2:8">
      <c r="B12" s="12"/>
      <c r="C12" s="12" t="s">
        <v>163</v>
      </c>
      <c r="D12" s="20">
        <v>1147500</v>
      </c>
      <c r="E12" s="20">
        <v>555000</v>
      </c>
      <c r="F12" s="20">
        <v>335333.33333333331</v>
      </c>
      <c r="G12" s="20">
        <v>908000</v>
      </c>
      <c r="H12" s="20">
        <v>664875</v>
      </c>
    </row>
    <row r="13" spans="2:8">
      <c r="B13" s="12" t="s">
        <v>158</v>
      </c>
      <c r="C13" s="12"/>
      <c r="D13" s="20"/>
      <c r="E13" s="20"/>
      <c r="F13" s="20"/>
      <c r="G13" s="20"/>
      <c r="H13" s="20"/>
    </row>
    <row r="14" spans="2:8">
      <c r="B14" s="12"/>
      <c r="C14" s="12" t="s">
        <v>161</v>
      </c>
      <c r="D14" s="20">
        <v>39</v>
      </c>
      <c r="E14" s="20">
        <v>127</v>
      </c>
      <c r="F14" s="20" t="s">
        <v>165</v>
      </c>
      <c r="G14" s="20">
        <v>86</v>
      </c>
      <c r="H14" s="20">
        <v>84.5</v>
      </c>
    </row>
    <row r="15" spans="2:8">
      <c r="B15" s="12"/>
      <c r="C15" s="12" t="s">
        <v>163</v>
      </c>
      <c r="D15" s="20">
        <v>180000</v>
      </c>
      <c r="E15" s="20">
        <v>864000</v>
      </c>
      <c r="F15" s="20" t="s">
        <v>165</v>
      </c>
      <c r="G15" s="20">
        <v>495000</v>
      </c>
      <c r="H15" s="20">
        <v>508500</v>
      </c>
    </row>
    <row r="16" spans="2:8">
      <c r="B16" s="12" t="s">
        <v>159</v>
      </c>
      <c r="C16" s="12"/>
      <c r="D16" s="20"/>
      <c r="E16" s="20"/>
      <c r="F16" s="20"/>
      <c r="G16" s="20"/>
      <c r="H16" s="20"/>
    </row>
    <row r="17" spans="2:8">
      <c r="B17" s="12"/>
      <c r="C17" s="12" t="s">
        <v>161</v>
      </c>
      <c r="D17" s="20">
        <v>188</v>
      </c>
      <c r="E17" s="20">
        <v>158</v>
      </c>
      <c r="F17" s="20" t="s">
        <v>165</v>
      </c>
      <c r="G17" s="20">
        <v>151.5</v>
      </c>
      <c r="H17" s="20">
        <v>162.25</v>
      </c>
    </row>
    <row r="18" spans="2:8">
      <c r="B18" s="12"/>
      <c r="C18" s="12" t="s">
        <v>163</v>
      </c>
      <c r="D18" s="20">
        <v>1485000</v>
      </c>
      <c r="E18" s="20">
        <v>990000</v>
      </c>
      <c r="F18" s="20" t="s">
        <v>165</v>
      </c>
      <c r="G18" s="20">
        <v>701500</v>
      </c>
      <c r="H18" s="20">
        <v>969500</v>
      </c>
    </row>
    <row r="19" spans="2:8">
      <c r="B19" s="12" t="s">
        <v>162</v>
      </c>
      <c r="C19" s="12"/>
      <c r="D19" s="20">
        <v>126.2</v>
      </c>
      <c r="E19" s="20">
        <v>112.55555555555556</v>
      </c>
      <c r="F19" s="20">
        <v>97.5</v>
      </c>
      <c r="G19" s="20">
        <v>129.6</v>
      </c>
      <c r="H19" s="20">
        <v>113.77777777777777</v>
      </c>
    </row>
    <row r="20" spans="2:8">
      <c r="B20" s="12" t="s">
        <v>164</v>
      </c>
      <c r="C20" s="12"/>
      <c r="D20" s="20">
        <v>1006200</v>
      </c>
      <c r="E20" s="20">
        <v>680000</v>
      </c>
      <c r="F20" s="20">
        <v>746500</v>
      </c>
      <c r="G20" s="20">
        <v>660200</v>
      </c>
      <c r="H20" s="20">
        <v>756444.4444444445</v>
      </c>
    </row>
  </sheetData>
  <phoneticPr fontId="2" type="noConversion"/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7A9E3-D9C4-4908-B16D-C81E5A95F9EF}">
  <sheetPr codeName="Sheet5"/>
  <dimension ref="B1:J16"/>
  <sheetViews>
    <sheetView workbookViewId="0">
      <selection activeCell="B11" sqref="B11:E16"/>
    </sheetView>
  </sheetViews>
  <sheetFormatPr defaultRowHeight="17.399999999999999"/>
  <cols>
    <col min="1" max="1" width="4.09765625" customWidth="1"/>
    <col min="2" max="2" width="9" bestFit="1" customWidth="1"/>
    <col min="6" max="6" width="4.5" customWidth="1"/>
    <col min="7" max="7" width="10.59765625" customWidth="1"/>
  </cols>
  <sheetData>
    <row r="1" spans="2:10">
      <c r="B1" s="8" t="s">
        <v>122</v>
      </c>
      <c r="C1" s="8"/>
      <c r="D1" s="8"/>
      <c r="E1" s="8"/>
      <c r="F1" s="9"/>
      <c r="G1" s="8" t="s">
        <v>123</v>
      </c>
      <c r="H1" s="8"/>
      <c r="I1" s="8"/>
      <c r="J1" s="8"/>
    </row>
    <row r="2" spans="2:10">
      <c r="B2" s="1" t="s">
        <v>112</v>
      </c>
      <c r="C2" s="1" t="s">
        <v>113</v>
      </c>
      <c r="D2" s="1" t="s">
        <v>114</v>
      </c>
      <c r="E2" s="1" t="s">
        <v>115</v>
      </c>
      <c r="F2" s="9"/>
      <c r="G2" s="1" t="s">
        <v>112</v>
      </c>
      <c r="H2" s="1" t="s">
        <v>113</v>
      </c>
      <c r="I2" s="1" t="s">
        <v>114</v>
      </c>
      <c r="J2" s="1" t="s">
        <v>115</v>
      </c>
    </row>
    <row r="3" spans="2:10">
      <c r="B3" s="1" t="s">
        <v>116</v>
      </c>
      <c r="C3" s="5">
        <v>86425</v>
      </c>
      <c r="D3" s="5">
        <v>71132</v>
      </c>
      <c r="E3" s="5">
        <v>82134</v>
      </c>
      <c r="G3" s="1" t="s">
        <v>117</v>
      </c>
      <c r="H3" s="5">
        <v>101299</v>
      </c>
      <c r="I3" s="5">
        <v>60294</v>
      </c>
      <c r="J3" s="5">
        <v>76052</v>
      </c>
    </row>
    <row r="4" spans="2:10">
      <c r="B4" s="1" t="s">
        <v>118</v>
      </c>
      <c r="C4" s="5">
        <v>110356</v>
      </c>
      <c r="D4" s="5">
        <v>93421</v>
      </c>
      <c r="E4" s="5">
        <v>119123</v>
      </c>
      <c r="G4" s="1" t="s">
        <v>119</v>
      </c>
      <c r="H4" s="5">
        <v>80067</v>
      </c>
      <c r="I4" s="5">
        <v>62995</v>
      </c>
      <c r="J4" s="5">
        <v>67534</v>
      </c>
    </row>
    <row r="5" spans="2:10">
      <c r="B5" s="1" t="s">
        <v>120</v>
      </c>
      <c r="C5" s="5">
        <v>76324</v>
      </c>
      <c r="D5" s="5">
        <v>84321</v>
      </c>
      <c r="E5" s="5">
        <v>61351</v>
      </c>
      <c r="G5" s="1" t="s">
        <v>116</v>
      </c>
      <c r="H5" s="5">
        <v>117123</v>
      </c>
      <c r="I5" s="5">
        <v>96398</v>
      </c>
      <c r="J5" s="5">
        <v>111308</v>
      </c>
    </row>
    <row r="6" spans="2:10">
      <c r="B6" s="1" t="s">
        <v>117</v>
      </c>
      <c r="C6" s="5">
        <v>112355</v>
      </c>
      <c r="D6" s="5">
        <v>66874</v>
      </c>
      <c r="E6" s="5">
        <v>84352</v>
      </c>
      <c r="G6" s="1" t="s">
        <v>118</v>
      </c>
      <c r="H6" s="5">
        <v>124184</v>
      </c>
      <c r="I6" s="5">
        <v>105126</v>
      </c>
      <c r="J6" s="5">
        <v>134049</v>
      </c>
    </row>
    <row r="7" spans="2:10">
      <c r="B7" s="1" t="s">
        <v>121</v>
      </c>
      <c r="C7" s="5">
        <v>138176</v>
      </c>
      <c r="D7" s="5">
        <v>79652</v>
      </c>
      <c r="E7" s="5">
        <v>97586</v>
      </c>
      <c r="G7" s="1" t="s">
        <v>121</v>
      </c>
      <c r="H7" s="5">
        <v>163849</v>
      </c>
      <c r="I7" s="5">
        <v>94451</v>
      </c>
      <c r="J7" s="5">
        <v>115717</v>
      </c>
    </row>
    <row r="8" spans="2:10">
      <c r="B8" s="9"/>
      <c r="C8" s="10"/>
      <c r="D8" s="10"/>
      <c r="E8" s="10"/>
      <c r="G8" s="9"/>
      <c r="H8" s="9"/>
      <c r="I8" s="9"/>
      <c r="J8" s="9"/>
    </row>
    <row r="9" spans="2:10">
      <c r="B9" s="9"/>
      <c r="C9" s="9"/>
      <c r="D9" s="9"/>
      <c r="E9" s="9"/>
      <c r="F9" s="9"/>
      <c r="G9" s="9"/>
      <c r="H9" s="9"/>
      <c r="I9" s="9"/>
      <c r="J9" s="9"/>
    </row>
    <row r="10" spans="2:10">
      <c r="B10" s="8" t="s">
        <v>124</v>
      </c>
      <c r="C10" s="8"/>
      <c r="D10" s="8"/>
      <c r="E10" s="8"/>
      <c r="F10" s="9"/>
      <c r="G10" s="9"/>
      <c r="H10" s="9"/>
      <c r="I10" s="9"/>
      <c r="J10" s="9"/>
    </row>
    <row r="11" spans="2:10">
      <c r="B11" s="1" t="s">
        <v>112</v>
      </c>
      <c r="C11" s="1" t="s">
        <v>113</v>
      </c>
      <c r="D11" s="1" t="s">
        <v>114</v>
      </c>
      <c r="E11" s="1" t="s">
        <v>115</v>
      </c>
      <c r="F11" s="9"/>
      <c r="G11" s="9"/>
      <c r="H11" s="9"/>
      <c r="I11" s="9"/>
      <c r="J11" s="9"/>
    </row>
    <row r="12" spans="2:10">
      <c r="B12" s="1" t="s">
        <v>121</v>
      </c>
      <c r="C12" s="23">
        <v>151012.5</v>
      </c>
      <c r="D12" s="23">
        <v>87051.5</v>
      </c>
      <c r="E12" s="23">
        <v>106651.5</v>
      </c>
      <c r="F12" s="9"/>
      <c r="G12" s="9"/>
      <c r="H12" s="9"/>
      <c r="I12" s="9"/>
      <c r="J12" s="9"/>
    </row>
    <row r="13" spans="2:10">
      <c r="B13" s="1" t="s">
        <v>116</v>
      </c>
      <c r="C13" s="23">
        <v>101774</v>
      </c>
      <c r="D13" s="23">
        <v>83765</v>
      </c>
      <c r="E13" s="23">
        <v>96721</v>
      </c>
      <c r="F13" s="9"/>
      <c r="G13" s="9"/>
      <c r="H13" s="9"/>
      <c r="I13" s="9"/>
      <c r="J13" s="9"/>
    </row>
    <row r="14" spans="2:10">
      <c r="B14" s="1" t="s">
        <v>117</v>
      </c>
      <c r="C14" s="23">
        <v>106827</v>
      </c>
      <c r="D14" s="23">
        <v>63584</v>
      </c>
      <c r="E14" s="23">
        <v>80202</v>
      </c>
      <c r="F14" s="9"/>
      <c r="G14" s="9"/>
      <c r="H14" s="9"/>
      <c r="I14" s="9"/>
      <c r="J14" s="9"/>
    </row>
    <row r="15" spans="2:10">
      <c r="B15" s="1" t="s">
        <v>120</v>
      </c>
      <c r="C15" s="23">
        <v>76324</v>
      </c>
      <c r="D15" s="23">
        <v>84321</v>
      </c>
      <c r="E15" s="23">
        <v>61351</v>
      </c>
      <c r="F15" s="9"/>
    </row>
    <row r="16" spans="2:10">
      <c r="B16" s="1" t="s">
        <v>118</v>
      </c>
      <c r="C16" s="23">
        <v>117270</v>
      </c>
      <c r="D16" s="23">
        <v>99273.5</v>
      </c>
      <c r="E16" s="23">
        <v>126586</v>
      </c>
    </row>
  </sheetData>
  <dataConsolidate function="average" leftLabels="1" topLabels="1">
    <dataRefs count="2">
      <dataRef ref="B2:E7" sheet="분석작업-2"/>
      <dataRef ref="G2:J7" sheet="분석작업-2"/>
    </dataRefs>
  </dataConsolidate>
  <phoneticPr fontId="7" type="noConversion"/>
  <dataValidations count="1">
    <dataValidation type="list" allowBlank="1" showInputMessage="1" promptTitle="지역선택" prompt="목록에 없는 지역은 직접 입력하세요." sqref="B3:B7 G3:G7 B12:B16" xr:uid="{1907DAF1-2197-4905-B3F4-34A2B533AD5B}">
      <formula1>"서울,대전,부산,광주,제주"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79260-94D9-4D65-A554-DAFDFA07BB2B}">
  <sheetPr codeName="Sheet6"/>
  <dimension ref="A2:G14"/>
  <sheetViews>
    <sheetView tabSelected="1" topLeftCell="A13" workbookViewId="0">
      <selection activeCell="K27" sqref="K27"/>
    </sheetView>
  </sheetViews>
  <sheetFormatPr defaultRowHeight="17.399999999999999"/>
  <cols>
    <col min="1" max="1" width="11" bestFit="1" customWidth="1"/>
    <col min="2" max="2" width="8.59765625" customWidth="1"/>
    <col min="3" max="3" width="10.69921875" customWidth="1"/>
    <col min="6" max="6" width="7.8984375" customWidth="1"/>
    <col min="7" max="7" width="11.59765625" customWidth="1"/>
  </cols>
  <sheetData>
    <row r="2" spans="1:7">
      <c r="A2" t="s">
        <v>125</v>
      </c>
      <c r="E2" t="s">
        <v>126</v>
      </c>
    </row>
    <row r="3" spans="1:7">
      <c r="A3" s="1" t="s">
        <v>127</v>
      </c>
      <c r="B3" s="1" t="s">
        <v>128</v>
      </c>
      <c r="C3" s="1" t="s">
        <v>129</v>
      </c>
      <c r="E3" s="1" t="s">
        <v>127</v>
      </c>
      <c r="F3" s="1" t="s">
        <v>128</v>
      </c>
      <c r="G3" s="1" t="s">
        <v>129</v>
      </c>
    </row>
    <row r="4" spans="1:7">
      <c r="A4" s="1" t="s">
        <v>130</v>
      </c>
      <c r="B4" s="11">
        <v>17</v>
      </c>
      <c r="C4" s="7">
        <v>690000</v>
      </c>
      <c r="E4" s="1" t="s">
        <v>130</v>
      </c>
      <c r="F4" s="11">
        <v>17</v>
      </c>
      <c r="G4" s="7">
        <v>2190000</v>
      </c>
    </row>
    <row r="5" spans="1:7">
      <c r="A5" s="1" t="s">
        <v>131</v>
      </c>
      <c r="B5" s="11">
        <v>5</v>
      </c>
      <c r="C5" s="7">
        <v>4500000</v>
      </c>
      <c r="E5" s="1" t="s">
        <v>131</v>
      </c>
      <c r="F5" s="11">
        <v>5</v>
      </c>
      <c r="G5" s="7">
        <v>4750000</v>
      </c>
    </row>
    <row r="6" spans="1:7">
      <c r="A6" s="1" t="s">
        <v>132</v>
      </c>
      <c r="B6" s="11">
        <v>12</v>
      </c>
      <c r="C6" s="7">
        <v>150000</v>
      </c>
      <c r="E6" s="1" t="s">
        <v>132</v>
      </c>
      <c r="F6" s="11">
        <v>12</v>
      </c>
      <c r="G6" s="7">
        <v>1540000</v>
      </c>
    </row>
    <row r="7" spans="1:7">
      <c r="A7" s="1" t="s">
        <v>133</v>
      </c>
      <c r="B7" s="11">
        <v>12</v>
      </c>
      <c r="C7" s="7">
        <v>1700000</v>
      </c>
      <c r="E7" s="1" t="s">
        <v>133</v>
      </c>
      <c r="F7" s="11">
        <v>12</v>
      </c>
      <c r="G7" s="7">
        <v>350000</v>
      </c>
    </row>
    <row r="9" spans="1:7">
      <c r="A9" t="s">
        <v>134</v>
      </c>
      <c r="E9" t="s">
        <v>135</v>
      </c>
    </row>
    <row r="10" spans="1:7">
      <c r="A10" s="1" t="s">
        <v>127</v>
      </c>
      <c r="B10" s="1" t="s">
        <v>128</v>
      </c>
      <c r="C10" s="1" t="s">
        <v>129</v>
      </c>
      <c r="E10" s="1" t="s">
        <v>127</v>
      </c>
      <c r="F10" s="1" t="s">
        <v>128</v>
      </c>
      <c r="G10" s="1" t="s">
        <v>129</v>
      </c>
    </row>
    <row r="11" spans="1:7">
      <c r="A11" s="1" t="s">
        <v>130</v>
      </c>
      <c r="B11" s="11">
        <v>17</v>
      </c>
      <c r="C11" s="7">
        <v>1500000</v>
      </c>
      <c r="E11" s="1" t="s">
        <v>130</v>
      </c>
      <c r="F11" s="11">
        <v>17</v>
      </c>
      <c r="G11" s="7">
        <v>1560000</v>
      </c>
    </row>
    <row r="12" spans="1:7">
      <c r="A12" s="1" t="s">
        <v>131</v>
      </c>
      <c r="B12" s="11">
        <v>5</v>
      </c>
      <c r="C12" s="7">
        <v>8510000</v>
      </c>
      <c r="E12" s="1" t="s">
        <v>131</v>
      </c>
      <c r="F12" s="11">
        <v>5</v>
      </c>
      <c r="G12" s="7">
        <v>2170000</v>
      </c>
    </row>
    <row r="13" spans="1:7">
      <c r="A13" s="1" t="s">
        <v>132</v>
      </c>
      <c r="B13" s="11">
        <v>12</v>
      </c>
      <c r="C13" s="7">
        <v>1300000</v>
      </c>
      <c r="E13" s="1" t="s">
        <v>132</v>
      </c>
      <c r="F13" s="11">
        <v>12</v>
      </c>
      <c r="G13" s="7">
        <v>590000</v>
      </c>
    </row>
    <row r="14" spans="1:7">
      <c r="A14" s="1" t="s">
        <v>133</v>
      </c>
      <c r="B14" s="11">
        <v>12</v>
      </c>
      <c r="C14" s="7">
        <v>3560000</v>
      </c>
      <c r="E14" s="1" t="s">
        <v>133</v>
      </c>
      <c r="F14" s="11">
        <v>12</v>
      </c>
      <c r="G14" s="7">
        <v>630000</v>
      </c>
    </row>
  </sheetData>
  <phoneticPr fontId="2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800CA-F5A9-4F90-9087-CA17484D84E6}">
  <sheetPr codeName="Sheet7"/>
  <dimension ref="A2:I29"/>
  <sheetViews>
    <sheetView topLeftCell="A7" workbookViewId="0">
      <selection activeCell="K10" sqref="K10"/>
    </sheetView>
  </sheetViews>
  <sheetFormatPr defaultRowHeight="17.399999999999999"/>
  <cols>
    <col min="3" max="3" width="11.09765625" bestFit="1" customWidth="1"/>
    <col min="4" max="4" width="9" bestFit="1" customWidth="1"/>
    <col min="9" max="9" width="10.8984375" bestFit="1" customWidth="1"/>
    <col min="10" max="10" width="1.59765625" customWidth="1"/>
    <col min="11" max="12" width="6.3984375" customWidth="1"/>
  </cols>
  <sheetData>
    <row r="2" spans="1:9">
      <c r="A2" s="1" t="s">
        <v>0</v>
      </c>
      <c r="B2" s="1" t="s">
        <v>1</v>
      </c>
      <c r="C2" s="1" t="s">
        <v>4</v>
      </c>
      <c r="D2" s="1" t="s">
        <v>87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</row>
    <row r="3" spans="1:9">
      <c r="A3" s="1" t="s">
        <v>11</v>
      </c>
      <c r="B3" s="2" t="s">
        <v>12</v>
      </c>
      <c r="C3" s="3">
        <v>44400</v>
      </c>
      <c r="D3" s="24">
        <v>3</v>
      </c>
      <c r="E3" s="1" t="s">
        <v>15</v>
      </c>
      <c r="F3" s="4">
        <v>0.1</v>
      </c>
      <c r="G3" s="1" t="s">
        <v>16</v>
      </c>
      <c r="H3" s="1">
        <v>84</v>
      </c>
      <c r="I3" s="5">
        <v>495000</v>
      </c>
    </row>
    <row r="4" spans="1:9">
      <c r="A4" s="1" t="s">
        <v>17</v>
      </c>
      <c r="B4" s="2" t="s">
        <v>18</v>
      </c>
      <c r="C4" s="3">
        <v>44336</v>
      </c>
      <c r="D4" s="24">
        <v>4</v>
      </c>
      <c r="E4" s="1" t="s">
        <v>21</v>
      </c>
      <c r="F4" s="4">
        <v>0.1</v>
      </c>
      <c r="G4" s="1" t="s">
        <v>16</v>
      </c>
      <c r="H4" s="1">
        <v>103</v>
      </c>
      <c r="I4" s="5">
        <v>1071000</v>
      </c>
    </row>
    <row r="5" spans="1:9">
      <c r="A5" s="1" t="s">
        <v>22</v>
      </c>
      <c r="B5" s="2" t="s">
        <v>23</v>
      </c>
      <c r="C5" s="3">
        <v>44304</v>
      </c>
      <c r="D5" s="24">
        <v>4</v>
      </c>
      <c r="E5" s="1" t="s">
        <v>25</v>
      </c>
      <c r="F5" s="4" t="s">
        <v>26</v>
      </c>
      <c r="G5" s="1" t="s">
        <v>16</v>
      </c>
      <c r="H5" s="1">
        <v>109</v>
      </c>
      <c r="I5" s="5">
        <v>714000</v>
      </c>
    </row>
    <row r="6" spans="1:9">
      <c r="A6" s="1" t="s">
        <v>27</v>
      </c>
      <c r="B6" s="2" t="s">
        <v>28</v>
      </c>
      <c r="C6" s="3">
        <v>44434</v>
      </c>
      <c r="D6" s="24">
        <v>5</v>
      </c>
      <c r="E6" s="1" t="s">
        <v>25</v>
      </c>
      <c r="F6" s="4" t="s">
        <v>26</v>
      </c>
      <c r="G6" s="1" t="s">
        <v>30</v>
      </c>
      <c r="H6" s="1">
        <v>158</v>
      </c>
      <c r="I6" s="5">
        <v>990000</v>
      </c>
    </row>
    <row r="7" spans="1:9">
      <c r="A7" s="1" t="s">
        <v>31</v>
      </c>
      <c r="B7" s="2" t="s">
        <v>32</v>
      </c>
      <c r="C7" s="3">
        <v>44356</v>
      </c>
      <c r="D7" s="24">
        <v>2</v>
      </c>
      <c r="E7" s="1" t="s">
        <v>34</v>
      </c>
      <c r="F7" s="4">
        <v>0.2</v>
      </c>
      <c r="G7" s="1" t="s">
        <v>16</v>
      </c>
      <c r="H7" s="1">
        <v>57</v>
      </c>
      <c r="I7" s="5">
        <v>428000</v>
      </c>
    </row>
    <row r="8" spans="1:9">
      <c r="A8" s="1" t="s">
        <v>35</v>
      </c>
      <c r="B8" s="2" t="s">
        <v>36</v>
      </c>
      <c r="C8" s="3">
        <v>44366</v>
      </c>
      <c r="D8" s="24">
        <v>6</v>
      </c>
      <c r="E8" s="1" t="s">
        <v>25</v>
      </c>
      <c r="F8" s="4">
        <v>0.1</v>
      </c>
      <c r="G8" s="1" t="s">
        <v>16</v>
      </c>
      <c r="H8" s="1">
        <v>152</v>
      </c>
      <c r="I8" s="5">
        <v>990000</v>
      </c>
    </row>
    <row r="9" spans="1:9">
      <c r="A9" s="1" t="s">
        <v>37</v>
      </c>
      <c r="B9" s="2" t="s">
        <v>38</v>
      </c>
      <c r="C9" s="3">
        <v>44363</v>
      </c>
      <c r="D9" s="24">
        <v>3</v>
      </c>
      <c r="E9" s="1" t="s">
        <v>21</v>
      </c>
      <c r="F9" s="4" t="s">
        <v>26</v>
      </c>
      <c r="G9" s="1" t="s">
        <v>30</v>
      </c>
      <c r="H9" s="1">
        <v>82</v>
      </c>
      <c r="I9" s="5">
        <v>810000</v>
      </c>
    </row>
    <row r="10" spans="1:9">
      <c r="A10" s="1" t="s">
        <v>39</v>
      </c>
      <c r="B10" s="2" t="s">
        <v>40</v>
      </c>
      <c r="C10" s="3">
        <v>44353</v>
      </c>
      <c r="D10" s="24">
        <v>1</v>
      </c>
      <c r="E10" s="1" t="s">
        <v>25</v>
      </c>
      <c r="F10" s="4">
        <v>0.1</v>
      </c>
      <c r="G10" s="1" t="s">
        <v>16</v>
      </c>
      <c r="H10" s="1">
        <v>43</v>
      </c>
      <c r="I10" s="5">
        <v>120000</v>
      </c>
    </row>
    <row r="11" spans="1:9">
      <c r="A11" s="1" t="s">
        <v>42</v>
      </c>
      <c r="B11" s="2" t="s">
        <v>43</v>
      </c>
      <c r="C11" s="3">
        <v>44336</v>
      </c>
      <c r="D11" s="24">
        <v>2</v>
      </c>
      <c r="E11" s="1" t="s">
        <v>25</v>
      </c>
      <c r="F11" s="4" t="s">
        <v>26</v>
      </c>
      <c r="G11" s="1" t="s">
        <v>30</v>
      </c>
      <c r="H11" s="1">
        <v>63</v>
      </c>
      <c r="I11" s="5">
        <v>342000</v>
      </c>
    </row>
    <row r="12" spans="1:9">
      <c r="A12" s="1" t="s">
        <v>44</v>
      </c>
      <c r="B12" s="2" t="s">
        <v>45</v>
      </c>
      <c r="C12" s="3">
        <v>44364</v>
      </c>
      <c r="D12" s="24">
        <v>7</v>
      </c>
      <c r="E12" s="1" t="s">
        <v>15</v>
      </c>
      <c r="F12" s="4" t="s">
        <v>26</v>
      </c>
      <c r="G12" s="1" t="s">
        <v>47</v>
      </c>
      <c r="H12" s="1">
        <v>173</v>
      </c>
      <c r="I12" s="5">
        <v>908000</v>
      </c>
    </row>
    <row r="13" spans="1:9">
      <c r="A13" s="1" t="s">
        <v>48</v>
      </c>
      <c r="B13" s="2" t="s">
        <v>49</v>
      </c>
      <c r="C13" s="3">
        <v>44308</v>
      </c>
      <c r="D13" s="24">
        <v>6</v>
      </c>
      <c r="E13" s="1" t="s">
        <v>25</v>
      </c>
      <c r="F13" s="4">
        <v>0.1</v>
      </c>
      <c r="G13" s="1" t="s">
        <v>16</v>
      </c>
      <c r="H13" s="1">
        <v>151</v>
      </c>
      <c r="I13" s="5">
        <v>990000</v>
      </c>
    </row>
    <row r="14" spans="1:9">
      <c r="A14" s="1" t="s">
        <v>50</v>
      </c>
      <c r="B14" s="2" t="s">
        <v>51</v>
      </c>
      <c r="C14" s="3">
        <v>44402</v>
      </c>
      <c r="D14" s="24">
        <v>3</v>
      </c>
      <c r="E14" s="1" t="s">
        <v>15</v>
      </c>
      <c r="F14" s="4">
        <v>0.1</v>
      </c>
      <c r="G14" s="1" t="s">
        <v>30</v>
      </c>
      <c r="H14" s="1">
        <v>88</v>
      </c>
      <c r="I14" s="5">
        <v>495000</v>
      </c>
    </row>
    <row r="15" spans="1:9">
      <c r="A15" s="1" t="s">
        <v>52</v>
      </c>
      <c r="B15" s="2" t="s">
        <v>53</v>
      </c>
      <c r="C15" s="3">
        <v>44299</v>
      </c>
      <c r="D15" s="24">
        <v>5</v>
      </c>
      <c r="E15" s="1" t="s">
        <v>34</v>
      </c>
      <c r="F15" s="4">
        <v>0.1</v>
      </c>
      <c r="G15" s="1" t="s">
        <v>47</v>
      </c>
      <c r="H15" s="1">
        <v>133</v>
      </c>
      <c r="I15" s="5">
        <v>1080000</v>
      </c>
    </row>
    <row r="16" spans="1:9">
      <c r="A16" s="1" t="s">
        <v>55</v>
      </c>
      <c r="B16" s="2" t="s">
        <v>56</v>
      </c>
      <c r="C16" s="3">
        <v>44357</v>
      </c>
      <c r="D16" s="24">
        <v>1</v>
      </c>
      <c r="E16" s="1" t="s">
        <v>34</v>
      </c>
      <c r="F16" s="4">
        <v>0.1</v>
      </c>
      <c r="G16" s="1" t="s">
        <v>30</v>
      </c>
      <c r="H16" s="1">
        <v>39</v>
      </c>
      <c r="I16" s="5">
        <v>150000</v>
      </c>
    </row>
    <row r="17" spans="1:9">
      <c r="A17" s="1" t="s">
        <v>57</v>
      </c>
      <c r="B17" s="2" t="s">
        <v>58</v>
      </c>
      <c r="C17" s="3">
        <v>44391</v>
      </c>
      <c r="D17" s="24">
        <v>1</v>
      </c>
      <c r="E17" s="1" t="s">
        <v>21</v>
      </c>
      <c r="F17" s="4">
        <v>0.1</v>
      </c>
      <c r="G17" s="1" t="s">
        <v>47</v>
      </c>
      <c r="H17" s="1">
        <v>39</v>
      </c>
      <c r="I17" s="5">
        <v>180000</v>
      </c>
    </row>
    <row r="18" spans="1:9">
      <c r="A18" s="1" t="s">
        <v>59</v>
      </c>
      <c r="B18" s="2" t="s">
        <v>60</v>
      </c>
      <c r="C18" s="3">
        <v>44324</v>
      </c>
      <c r="D18" s="24">
        <v>1</v>
      </c>
      <c r="E18" s="1" t="s">
        <v>25</v>
      </c>
      <c r="F18" s="4">
        <v>0.1</v>
      </c>
      <c r="G18" s="1" t="s">
        <v>30</v>
      </c>
      <c r="H18" s="1">
        <v>36</v>
      </c>
      <c r="I18" s="5">
        <v>120000</v>
      </c>
    </row>
    <row r="19" spans="1:9">
      <c r="A19" s="1" t="s">
        <v>61</v>
      </c>
      <c r="B19" s="2" t="s">
        <v>62</v>
      </c>
      <c r="C19" s="3">
        <v>44374</v>
      </c>
      <c r="D19" s="24">
        <v>9</v>
      </c>
      <c r="E19" s="1" t="s">
        <v>21</v>
      </c>
      <c r="F19" s="4">
        <v>0.1</v>
      </c>
      <c r="G19" s="1" t="s">
        <v>16</v>
      </c>
      <c r="H19" s="1">
        <v>219</v>
      </c>
      <c r="I19" s="5">
        <v>1485000</v>
      </c>
    </row>
    <row r="20" spans="1:9">
      <c r="A20" s="1" t="s">
        <v>64</v>
      </c>
      <c r="B20" s="2" t="s">
        <v>65</v>
      </c>
      <c r="C20" s="3">
        <v>44289</v>
      </c>
      <c r="D20" s="24">
        <v>7</v>
      </c>
      <c r="E20" s="1" t="s">
        <v>25</v>
      </c>
      <c r="F20" s="4">
        <v>0.1</v>
      </c>
      <c r="G20" s="1" t="s">
        <v>30</v>
      </c>
      <c r="H20" s="1">
        <v>174</v>
      </c>
      <c r="I20" s="5">
        <v>990000</v>
      </c>
    </row>
    <row r="21" spans="1:9">
      <c r="A21" s="1" t="s">
        <v>66</v>
      </c>
      <c r="B21" s="2" t="s">
        <v>67</v>
      </c>
      <c r="C21" s="3">
        <v>44409</v>
      </c>
      <c r="D21" s="24">
        <v>9</v>
      </c>
      <c r="E21" s="1" t="s">
        <v>15</v>
      </c>
      <c r="F21" s="4">
        <v>0.1</v>
      </c>
      <c r="G21" s="1" t="s">
        <v>30</v>
      </c>
      <c r="H21" s="1">
        <v>218</v>
      </c>
      <c r="I21" s="5">
        <v>908000</v>
      </c>
    </row>
    <row r="22" spans="1:9">
      <c r="A22" s="1" t="s">
        <v>68</v>
      </c>
      <c r="B22" s="2" t="s">
        <v>69</v>
      </c>
      <c r="C22" s="3">
        <v>44295</v>
      </c>
      <c r="D22" s="24">
        <v>3</v>
      </c>
      <c r="E22" s="1" t="s">
        <v>34</v>
      </c>
      <c r="F22" s="4">
        <v>0.1</v>
      </c>
      <c r="G22" s="1" t="s">
        <v>47</v>
      </c>
      <c r="H22" s="1">
        <v>90</v>
      </c>
      <c r="I22" s="5">
        <v>675000</v>
      </c>
    </row>
    <row r="23" spans="1:9">
      <c r="A23" s="1" t="s">
        <v>70</v>
      </c>
      <c r="B23" s="2" t="s">
        <v>71</v>
      </c>
      <c r="C23" s="3">
        <v>44307</v>
      </c>
      <c r="D23" s="24">
        <v>5</v>
      </c>
      <c r="E23" s="1" t="s">
        <v>34</v>
      </c>
      <c r="F23" s="4" t="s">
        <v>26</v>
      </c>
      <c r="G23" s="1" t="s">
        <v>47</v>
      </c>
      <c r="H23" s="1">
        <v>132</v>
      </c>
      <c r="I23" s="5">
        <v>1080000</v>
      </c>
    </row>
    <row r="24" spans="1:9">
      <c r="A24" s="1" t="s">
        <v>72</v>
      </c>
      <c r="B24" s="2" t="s">
        <v>73</v>
      </c>
      <c r="C24" s="3">
        <v>44420</v>
      </c>
      <c r="D24" s="24">
        <v>7</v>
      </c>
      <c r="E24" s="1" t="s">
        <v>21</v>
      </c>
      <c r="F24" s="4">
        <v>0.1</v>
      </c>
      <c r="G24" s="1" t="s">
        <v>47</v>
      </c>
      <c r="H24" s="1">
        <v>188</v>
      </c>
      <c r="I24" s="5">
        <v>1485000</v>
      </c>
    </row>
    <row r="25" spans="1:9">
      <c r="A25" s="1" t="s">
        <v>74</v>
      </c>
      <c r="B25" s="2" t="s">
        <v>75</v>
      </c>
      <c r="C25" s="3">
        <v>44385</v>
      </c>
      <c r="D25" s="24">
        <v>5</v>
      </c>
      <c r="E25" s="1" t="s">
        <v>25</v>
      </c>
      <c r="F25" s="4">
        <v>0.1</v>
      </c>
      <c r="G25" s="1" t="s">
        <v>30</v>
      </c>
      <c r="H25" s="1">
        <v>127</v>
      </c>
      <c r="I25" s="5">
        <v>864000</v>
      </c>
    </row>
    <row r="26" spans="1:9">
      <c r="A26" s="1" t="s">
        <v>76</v>
      </c>
      <c r="B26" s="2" t="s">
        <v>77</v>
      </c>
      <c r="C26" s="3">
        <v>44432</v>
      </c>
      <c r="D26" s="24">
        <v>3</v>
      </c>
      <c r="E26" s="1" t="s">
        <v>15</v>
      </c>
      <c r="F26" s="4">
        <v>0.1</v>
      </c>
      <c r="G26" s="1" t="s">
        <v>47</v>
      </c>
      <c r="H26" s="1">
        <v>85</v>
      </c>
      <c r="I26" s="5">
        <v>495000</v>
      </c>
    </row>
    <row r="27" spans="1:9">
      <c r="A27" s="1" t="s">
        <v>78</v>
      </c>
      <c r="B27" s="2" t="s">
        <v>79</v>
      </c>
      <c r="C27" s="3">
        <v>44334</v>
      </c>
      <c r="D27" s="24">
        <v>6</v>
      </c>
      <c r="E27" s="1" t="s">
        <v>34</v>
      </c>
      <c r="F27" s="4" t="s">
        <v>26</v>
      </c>
      <c r="G27" s="1" t="s">
        <v>30</v>
      </c>
      <c r="H27" s="1">
        <v>153</v>
      </c>
      <c r="I27" s="5">
        <v>1238000</v>
      </c>
    </row>
    <row r="28" spans="1:9">
      <c r="A28" s="1" t="s">
        <v>80</v>
      </c>
      <c r="B28" s="2" t="s">
        <v>81</v>
      </c>
      <c r="C28" s="3">
        <v>44317</v>
      </c>
      <c r="D28" s="24">
        <v>4</v>
      </c>
      <c r="E28" s="1" t="s">
        <v>34</v>
      </c>
      <c r="F28" s="4">
        <v>0.1</v>
      </c>
      <c r="G28" s="1" t="s">
        <v>16</v>
      </c>
      <c r="H28" s="1">
        <v>112</v>
      </c>
      <c r="I28" s="5">
        <v>893000</v>
      </c>
    </row>
    <row r="29" spans="1:9">
      <c r="A29" s="1" t="s">
        <v>82</v>
      </c>
      <c r="B29" s="2" t="s">
        <v>83</v>
      </c>
      <c r="C29" s="3">
        <v>44350</v>
      </c>
      <c r="D29" s="24">
        <v>2</v>
      </c>
      <c r="E29" s="1" t="s">
        <v>34</v>
      </c>
      <c r="F29" s="4" t="s">
        <v>26</v>
      </c>
      <c r="G29" s="1" t="s">
        <v>16</v>
      </c>
      <c r="H29" s="1">
        <v>64</v>
      </c>
      <c r="I29" s="5">
        <v>428000</v>
      </c>
    </row>
  </sheetData>
  <phoneticPr fontId="2" type="noConversion"/>
  <conditionalFormatting sqref="I3:I29">
    <cfRule type="colorScale" priority="2">
      <colorScale>
        <cfvo type="min"/>
        <cfvo type="percent" val="50"/>
        <cfvo type="max"/>
        <color rgb="FF0070C0"/>
        <color theme="0"/>
        <color rgb="FFFF0000"/>
      </colorScale>
    </cfRule>
    <cfRule type="colorScale" priority="1">
      <colorScale>
        <cfvo type="min"/>
        <cfvo type="percent" val="50"/>
        <cfvo type="max"/>
        <color rgb="FF0070C0"/>
        <color theme="0"/>
        <color rgb="FFFF0000"/>
      </colorScale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서식적용">
                <anchor moveWithCells="1" sizeWithCells="1">
                  <from>
                    <xdr:col>10</xdr:col>
                    <xdr:colOff>0</xdr:colOff>
                    <xdr:row>1</xdr:row>
                    <xdr:rowOff>0</xdr:rowOff>
                  </from>
                  <to>
                    <xdr:col>12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4" name="Button 2">
              <controlPr defaultSize="0" print="0" autoFill="0" autoPict="0" macro="[0]!그래프보기">
                <anchor moveWithCells="1" sizeWithCells="1">
                  <from>
                    <xdr:col>10</xdr:col>
                    <xdr:colOff>0</xdr:colOff>
                    <xdr:row>4</xdr:row>
                    <xdr:rowOff>0</xdr:rowOff>
                  </from>
                  <to>
                    <xdr:col>12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00CA7-68BB-4434-B57D-9C49AB9B79E5}">
  <sheetPr codeName="Sheet1"/>
  <dimension ref="B2:I15"/>
  <sheetViews>
    <sheetView workbookViewId="0">
      <selection activeCell="H7" sqref="H7"/>
    </sheetView>
  </sheetViews>
  <sheetFormatPr defaultRowHeight="17.399999999999999"/>
  <cols>
    <col min="1" max="1" width="3.3984375" customWidth="1"/>
    <col min="2" max="2" width="7.09765625" bestFit="1" customWidth="1"/>
    <col min="3" max="3" width="6.69921875" bestFit="1" customWidth="1"/>
    <col min="4" max="4" width="9" bestFit="1" customWidth="1"/>
    <col min="5" max="5" width="16.09765625" bestFit="1" customWidth="1"/>
    <col min="6" max="6" width="8.3984375" bestFit="1" customWidth="1"/>
    <col min="7" max="7" width="2.5" customWidth="1"/>
    <col min="8" max="8" width="11" bestFit="1" customWidth="1"/>
    <col min="9" max="9" width="8.3984375" bestFit="1" customWidth="1"/>
  </cols>
  <sheetData>
    <row r="2" spans="2:9">
      <c r="B2" s="12"/>
      <c r="C2" s="12"/>
      <c r="D2" s="12"/>
      <c r="E2" s="12"/>
    </row>
    <row r="3" spans="2:9">
      <c r="B3" s="12"/>
      <c r="C3" s="12"/>
      <c r="D3" s="12"/>
      <c r="E3" s="12"/>
    </row>
    <row r="4" spans="2:9">
      <c r="B4" t="s">
        <v>85</v>
      </c>
      <c r="C4" s="12"/>
      <c r="D4" s="13"/>
      <c r="E4" s="12"/>
    </row>
    <row r="5" spans="2:9">
      <c r="B5" s="1" t="s">
        <v>143</v>
      </c>
      <c r="C5" s="1" t="s">
        <v>144</v>
      </c>
      <c r="D5" s="1" t="s">
        <v>145</v>
      </c>
      <c r="E5" s="1" t="s">
        <v>146</v>
      </c>
      <c r="F5" s="1" t="s">
        <v>147</v>
      </c>
      <c r="H5" s="1" t="s">
        <v>145</v>
      </c>
      <c r="I5" s="1" t="s">
        <v>148</v>
      </c>
    </row>
    <row r="6" spans="2:9">
      <c r="B6" s="1" t="s">
        <v>136</v>
      </c>
      <c r="C6" s="5" t="s">
        <v>137</v>
      </c>
      <c r="D6" s="4" t="s">
        <v>138</v>
      </c>
      <c r="E6" s="14" t="s">
        <v>139</v>
      </c>
      <c r="F6" s="5">
        <v>45000</v>
      </c>
      <c r="H6" s="4" t="s">
        <v>138</v>
      </c>
      <c r="I6" s="15">
        <v>45000</v>
      </c>
    </row>
    <row r="7" spans="2:9">
      <c r="B7" s="1" t="s">
        <v>140</v>
      </c>
      <c r="C7" s="5" t="s">
        <v>149</v>
      </c>
      <c r="D7" s="4" t="s">
        <v>141</v>
      </c>
      <c r="E7" s="14" t="s">
        <v>142</v>
      </c>
      <c r="F7" s="5">
        <v>64000</v>
      </c>
      <c r="H7" s="4" t="s">
        <v>141</v>
      </c>
      <c r="I7" s="5">
        <v>32000</v>
      </c>
    </row>
    <row r="8" spans="2:9">
      <c r="B8" s="1"/>
      <c r="C8" s="5"/>
      <c r="D8" s="1"/>
      <c r="E8" s="1"/>
      <c r="F8" s="5"/>
      <c r="H8" s="4" t="s">
        <v>150</v>
      </c>
      <c r="I8" s="5">
        <v>33000</v>
      </c>
    </row>
    <row r="9" spans="2:9">
      <c r="B9" s="1"/>
      <c r="C9" s="5"/>
      <c r="D9" s="1"/>
      <c r="E9" s="1"/>
      <c r="F9" s="5"/>
      <c r="H9" s="4" t="s">
        <v>151</v>
      </c>
      <c r="I9" s="5">
        <v>36000</v>
      </c>
    </row>
    <row r="10" spans="2:9">
      <c r="B10" s="1"/>
      <c r="C10" s="5"/>
      <c r="D10" s="1"/>
      <c r="E10" s="1"/>
      <c r="F10" s="5"/>
      <c r="H10" s="4" t="s">
        <v>152</v>
      </c>
      <c r="I10" s="5">
        <v>41000</v>
      </c>
    </row>
    <row r="11" spans="2:9">
      <c r="B11" s="1"/>
      <c r="C11" s="5"/>
      <c r="D11" s="1"/>
      <c r="E11" s="1"/>
      <c r="F11" s="5"/>
      <c r="H11" s="4" t="s">
        <v>138</v>
      </c>
      <c r="I11" s="15">
        <v>48000</v>
      </c>
    </row>
    <row r="12" spans="2:9">
      <c r="B12" s="1"/>
      <c r="C12" s="5"/>
      <c r="D12" s="1"/>
      <c r="E12" s="1"/>
      <c r="F12" s="5"/>
    </row>
    <row r="13" spans="2:9">
      <c r="B13" s="1"/>
      <c r="C13" s="5"/>
      <c r="D13" s="1"/>
      <c r="E13" s="1"/>
      <c r="F13" s="5"/>
    </row>
    <row r="14" spans="2:9">
      <c r="B14" s="1"/>
      <c r="C14" s="5"/>
      <c r="D14" s="1"/>
      <c r="E14" s="1"/>
      <c r="F14" s="5"/>
    </row>
    <row r="15" spans="2:9">
      <c r="B15" s="1"/>
      <c r="C15" s="5"/>
      <c r="D15" s="1"/>
      <c r="E15" s="1"/>
      <c r="F15" s="5"/>
    </row>
  </sheetData>
  <phoneticPr fontId="2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5" r:id="rId3" name="cmd입원">
          <controlPr defaultSize="0" autoLine="0" r:id="rId4">
            <anchor moveWithCells="1">
              <from>
                <xdr:col>4</xdr:col>
                <xdr:colOff>746760</xdr:colOff>
                <xdr:row>1</xdr:row>
                <xdr:rowOff>0</xdr:rowOff>
              </from>
              <to>
                <xdr:col>6</xdr:col>
                <xdr:colOff>0</xdr:colOff>
                <xdr:row>2</xdr:row>
                <xdr:rowOff>213360</xdr:rowOff>
              </to>
            </anchor>
          </controlPr>
        </control>
      </mc:Choice>
      <mc:Fallback>
        <control shapeId="1025" r:id="rId3" name="cmd입원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4 E A A B Q S w M E F A A C A A g A M 3 2 K W 3 L p i 4 S m A A A A 9 w A A A B I A H A B D b 2 5 m a W c v U G F j a 2 F n Z S 5 4 b W w g o h g A K K A U A A A A A A A A A A A A A A A A A A A A A A A A A A A A h Y 8 9 D o I w A I W v Q r r T l p L 4 Q 0 o Z H J X E a G J c m 1 K h A V p D i + V u D h 7 J K 4 h R 1 M 3 x f e 8 b 3 r t f b z Q b 2 i a 4 y M 4 q o 1 M Q Q Q w C q Y U p l C 5 T 0 L t T u A A Z o 1 s u a l 7 K Y J S 1 T Q Z b p K B y 7 p w g 5 L 2 H P o a m K x H B O E L H f L M X l W w 5 + M j q v x w q b R 3 X Q g J G D 6 8 x j M D l D M Z 4 T g j E F E 2 U 5 k p / D T I O f r Y / k K 7 6 x v W d Z L U J 1 z u K p k j R + w R 7 A F B L A w Q U A A I A C A A z f Y p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M 3 2 K W x a J x N S G A Q A A 7 A M A A B M A H A B G b 3 J t d W x h c y 9 T Z W N 0 a W 9 u M S 5 t I K I Y A C i g F A A A A A A A A A A A A A A A A A A A A A A A A A A A A O 1 R T U v D Q B S 8 F / o f l v X S Q i j o U e l B q o I X E a u n p s g 2 P j T Y J p J d v Y j g R w V F D x W V V E x K D 1 V U K l T N I a L + o e z L f z C x K l E Q z 4 J 7 W W a Z N 2 9 m h 4 M m d N M g x f 4 9 O J J O p V N 8 i V m w Q O T h J t p d u e 2 h f U v y p A o i n S L R w f O G f P C j l 1 F N A 8 5 z Y 0 y w C u O Q m d C r k C u Y h g B D 8 A w t D K t z H C y u z h X H Z 9 Q x 4 M v C X F E D 3 5 f 3 N j 5 5 4 Z k z G P j 7 6 L n Y P p W X X R X t I 9 z d V O X N F b p N F T t H 2 L q Q j / W + j b B Z D 8 + u c 0 z T F i o 0 q 5 B S w Q I m Y I q t 6 Y s s t j 5 t m S t g C R 1 4 X l i r U M 4 q f b f z 3 2 L 0 3 a + X i t o S 1 F i e U m V S Q C 1 P k z R a 3 i j F q c r v G g M U 2 0 5 w 1 5 M N h 6 D t E d x r 0 k h q l l W i w D N Q M 9 e g Y F Z X a w b P f F m n r L / L 4 s u J P H a o Q j 5 w q x G D 4 L 4 X C e P O V r j j J L D 7 n G C 6 z / G 2 T x z 4 v a B X j 3 F 4 2 k b X R + f q b f L O w 3 o H t 7 u J y Q M n Z m 5 k 0 y n d + D l H s v G B L 7 9 A M k N Z + l / 8 X y n + 1 6 J f A V B L A Q I t A B Q A A g A I A D N 9 i l t y 6 Y u E p g A A A P c A A A A S A A A A A A A A A A A A A A A A A A A A A A B D b 2 5 m a W c v U G F j a 2 F n Z S 5 4 b W x Q S w E C L Q A U A A I A C A A z f Y p b D 8 r p q 6 Q A A A D p A A A A E w A A A A A A A A A A A A A A A A D y A A A A W 0 N v b n R l b n R f V H l w Z X N d L n h t b F B L A Q I t A B Q A A g A I A D N 9 i l s W i c T U h g E A A O w D A A A T A A A A A A A A A A A A A A A A A O M B A A B G b 3 J t d W x h c y 9 T Z W N 0 a W 9 u M S 5 t U E s F B g A A A A A D A A M A w g A A A L Y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I b A A A A A A A A w B s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y V F Q i U 4 Q y U 4 M C V F Q y U 5 N y V B Q y V F Q i U 4 M i V C N C V F Q y U 5 N y V B R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7 Y O Q 7 I O J I i A v P j x F b n R y e S B U e X B l P S J S Z W N v d m V y e V R h c m d l d F N o Z W V 0 I i B W Y W x 1 Z T 0 i c + u 2 h O y E n e y e k e y X h S 0 x I i A v P j x F b n R y e S B U e X B l P S J S Z W N v d m V y e V R h c m d l d E N v b H V t b i I g V m F s d W U 9 I m w y I i A v P j x F b n R y e S B U e X B l P S J S Z W N v d m V y e V R h c m d l d F J v d y I g V m F s d W U 9 I m w y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N v d W 5 0 I i B W Y W x 1 Z T 0 i b D I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y L T E w V D A 2 O j Q w O j E 4 L j k x M T c 3 N T h a I i A v P j x F b n R y e S B U e X B l P S J G a W x s Q 2 9 s d W 1 u V H l w Z X M i I F Z h b H V l P S J z Q n d Z U i I g L z 4 8 R W 5 0 c n k g V H l w Z T 0 i R m l s b E N v b H V t b k 5 h b W V z I i B W Y W x 1 Z T 0 i c 1 s m c X V v d D v s i J j r o L n s n b w m c X V v d D s s J n F 1 b 3 Q 7 6 4 y A 7 J e s 7 J 6 l 6 7 m E J n F 1 b 3 Q 7 L C Z x d W 9 0 O + u M g O y X r O u 5 h O y a q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c n Z l c i 5 E Y X R h Y m F z Z V x c L z I v R m l s Z S 9 j O l x c X F x 1 c 2 V y c 1 x c X F x 1 c 2 V y X F x c X G R l c 2 t 0 b 3 B c X F x c 6 r i 4 6 7 K X 7 L u 0 7 Z m c M e q 4 i e y 0 n e y g l e u m r F x c X F z s l 5 H s h Y B c X F x c 6 6 q o 7 J 2 Y X F x c X O y k k e y e p e u 5 h O u M g O y X r O 2 Y h O 2 Z q S 5 h Y 2 N k Y i 8 v 6 4 y A 7 J e s 6 4 K 0 7 J e t L n v s i J j r o L n s n b w s N H 0 m c X V v d D s s J n F 1 b 3 Q 7 U 2 V y d m V y L k R h d G F i Y X N l X F w v M i 9 G a W x l L 2 M 6 X F x c X H V z Z X J z X F x c X H V z Z X J c X F x c Z G V z a 3 R v c F x c X F z q u L j r s p f s u 7 T t m Z w x 6 r i J 7 L S d 7 K C V 6 6 a s X F x c X O y X k e y F g F x c X F z r q q j s n Z h c X F x c 7 K S R 7 J 6 l 6 7 m E 6 4 y A 7 J e s 7 Z i E 7 Z m p L m F j Y 2 R i L y / r j I D s l 6 z r g r T s l 6 0 u e + u M g O y X r O y e p e u 5 h C w 3 f S Z x d W 9 0 O y w m c X V v d D t T Z X J 2 Z X I u R G F 0 Y W J h c 2 V c X C 8 y L 0 Z p b G U v Y z p c X F x c d X N l c n N c X F x c d X N l c l x c X F x k Z X N r d G 9 w X F x c X O q 4 u O u y l + y 7 t O 2 Z n D H q u I n s t J 3 s o J X r p q x c X F x c 7 J e R 7 I W A X F x c X O u q q O y d m F x c X F z s p J H s n q X r u Y T r j I D s l 6 z t m I T t m a k u Y W N j Z G I v L + u M g O y X r O u C t O y X r S 5 7 6 4 y A 7 J e s 6 7 m E 7 J q p L D E x f S Z x d W 9 0 O 1 0 s J n F 1 b 3 Q 7 Q 2 9 s d W 1 u Q 2 9 1 b n Q m c X V v d D s 6 M y w m c X V v d D t L Z X l D b 2 x 1 b W 5 O Y W 1 l c y Z x d W 9 0 O z p b X S w m c X V v d D t D b 2 x 1 b W 5 J Z G V u d G l 0 a W V z J n F 1 b 3 Q 7 O l s m c X V v d D t T Z X J 2 Z X I u R G F 0 Y W J h c 2 V c X C 8 y L 0 Z p b G U v Y z p c X F x c d X N l c n N c X F x c d X N l c l x c X F x k Z X N r d G 9 w X F x c X O q 4 u O u y l + y 7 t O 2 Z n D H q u I n s t J 3 s o J X r p q x c X F x c 7 J e R 7 I W A X F x c X O u q q O y d m F x c X F z s p J H s n q X r u Y T r j I D s l 6 z t m I T t m a k u Y W N j Z G I v L + u M g O y X r O u C t O y X r S 5 7 7 I i Y 6 6 C 5 7 J 2 8 L D R 9 J n F 1 b 3 Q 7 L C Z x d W 9 0 O 1 N l c n Z l c i 5 E Y X R h Y m F z Z V x c L z I v R m l s Z S 9 j O l x c X F x 1 c 2 V y c 1 x c X F x 1 c 2 V y X F x c X G R l c 2 t 0 b 3 B c X F x c 6 r i 4 6 7 K X 7 L u 0 7 Z m c M e q 4 i e y 0 n e y g l e u m r F x c X F z s l 5 H s h Y B c X F x c 6 6 q o 7 J 2 Y X F x c X O y k k e y e p e u 5 h O u M g O y X r O 2 Y h O 2 Z q S 5 h Y 2 N k Y i 8 v 6 4 y A 7 J e s 6 4 K 0 7 J e t L n v r j I D s l 6 z s n q X r u Y Q s N 3 0 m c X V v d D s s J n F 1 b 3 Q 7 U 2 V y d m V y L k R h d G F i Y X N l X F w v M i 9 G a W x l L 2 M 6 X F x c X H V z Z X J z X F x c X H V z Z X J c X F x c Z G V z a 3 R v c F x c X F z q u L j r s p f s u 7 T t m Z w x 6 r i J 7 L S d 7 K C V 6 6 a s X F x c X O y X k e y F g F x c X F z r q q j s n Z h c X F x c 7 K S R 7 J 6 l 6 7 m E 6 4 y A 7 J e s 7 Z i E 7 Z m p L m F j Y 2 R i L y / r j I D s l 6 z r g r T s l 6 0 u e + u M g O y X r O u 5 h O y a q S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Q i U 4 Q y U 4 M C V F Q y U 5 N y V B Q y V F Q i U 4 M i V C N C V F Q y U 5 N y V B R C 8 l R U M l O U I l O T A l R U I l Q j M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U I l O E M l O D A l R U M l O T c l Q U M l R U I l O D I l Q j Q l R U M l O T c l Q U Q v X y V F Q i U 4 Q y U 4 M C V F Q y U 5 N y V B Q y V F Q i U 4 M i V C N C V F Q y U 5 N y V B R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Q i U 4 Q y U 4 M C V F Q y U 5 N y V B Q y V F Q i U 4 M i V C N C V F Q y U 5 N y V B R C 8 l R U M l Q T A l O U M l R U E l Q j E l Q j A l R U I l O T A l O U M l M j A l R U M l O T c l Q j Q l M j A l R U M l O D g l O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U I l O E M l O D A l R U M l O T c l Q U M l R U I l O D I l Q j Q l R U M l O T c l Q U Q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U G l 2 b 3 R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7 Y O Q 7 I O J I i A v P j x F b n R y e S B U e X B l P S J S Z W N v d m V y e V R h c m d l d F N o Z W V 0 I i B W Y W x 1 Z T 0 i c + u 2 h O y E n e y e k e y X h S 0 x I i A v P j x F b n R y e S B U e X B l P S J S Z W N v d m V y e V R h c m d l d E N v b H V t b i I g V m F s d W U 9 I m w y I i A v P j x F b n R y e S B U e X B l P S J S Z W N v d m V y e V R h c m d l d F J v d y I g V m F s d W U 9 I m w y I i A v P j x F b n R y e S B U e X B l P S J Q a X Z v d E 9 i a m V j d E 5 h b W U i I F Z h b H V l P S J z 6 7 a E 7 I S d 7 J 6 R 7 J e F L T E h 7 Z S 8 6 7 K X I O 2 F j O y d t O u 4 l D I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Q 2 9 1 b n Q i I F Z h b H V l P S J s M j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I t M T B U M D Y 6 N D E 6 M z g u N D g 4 N D Q y M V o i I C 8 + P E V u d H J 5 I F R 5 c G U 9 I k Z p b G x D b 2 x 1 b W 5 U e X B l c y I g V m F s d W U 9 I n N C d 1 l G R V E 9 P S I g L z 4 8 R W 5 0 c n k g V H l w Z T 0 i R m l s b E N v b H V t b k 5 h b W V z I i B W Y W x 1 Z T 0 i c 1 s m c X V v d D v s i J j r o L n s n b w m c X V v d D s s J n F 1 b 3 Q 7 6 4 y A 7 J e s 7 J 6 l 6 7 m E J n F 1 b 3 Q 7 L C Z x d W 9 0 O + u M g O y X r O y L n O q w h C Z x d W 9 0 O y w m c X V v d D v r j I D s l 6 z r u Y T s m q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X J 2 Z X I u R G F 0 Y W J h c 2 V c X C 8 y L 0 Z p b G U v Y z p c X F x c d X N l c n N c X F x c d X N l c l x c X F x k Z X N r d G 9 w X F x c X O q 4 u O u y l + y 7 t O 2 Z n D H q u I n s t J 3 s o J X r p q x c X F x c 7 J e R 7 I W A X F x c X O u q q O y d m F x c X F z s p J H s n q X r u Y T r j I D s l 6 z t m I T t m a k u Y W N j Z G I v L + u M g O y X r O u C t O y X r S 5 7 7 I i Y 6 6 C 5 7 J 2 8 L D R 9 J n F 1 b 3 Q 7 L C Z x d W 9 0 O 1 N l c n Z l c i 5 E Y X R h Y m F z Z V x c L z I v R m l s Z S 9 j O l x c X F x 1 c 2 V y c 1 x c X F x 1 c 2 V y X F x c X G R l c 2 t 0 b 3 B c X F x c 6 r i 4 6 7 K X 7 L u 0 7 Z m c M e q 4 i e y 0 n e y g l e u m r F x c X F z s l 5 H s h Y B c X F x c 6 6 q o 7 J 2 Y X F x c X O y k k e y e p e u 5 h O u M g O y X r O 2 Y h O 2 Z q S 5 h Y 2 N k Y i 8 v 6 4 y A 7 J e s 6 4 K 0 7 J e t L n v r j I D s l 6 z s n q X r u Y Q s N 3 0 m c X V v d D s s J n F 1 b 3 Q 7 U 2 V y d m V y L k R h d G F i Y X N l X F w v M i 9 G a W x l L 2 M 6 X F x c X H V z Z X J z X F x c X H V z Z X J c X F x c Z G V z a 3 R v c F x c X F z q u L j r s p f s u 7 T t m Z w x 6 r i J 7 L S d 7 K C V 6 6 a s X F x c X O y X k e y F g F x c X F z r q q j s n Z h c X F x c 7 K S R 7 J 6 l 6 7 m E 6 4 y A 7 J e s 7 Z i E 7 Z m p L m F j Y 2 R i L y / r j I D s l 6 z r g r T s l 6 0 u e + u M g O y X r O y L n O q w h C w x M H 0 m c X V v d D s s J n F 1 b 3 Q 7 U 2 V y d m V y L k R h d G F i Y X N l X F w v M i 9 G a W x l L 2 M 6 X F x c X H V z Z X J z X F x c X H V z Z X J c X F x c Z G V z a 3 R v c F x c X F z q u L j r s p f s u 7 T t m Z w x 6 r i J 7 L S d 7 K C V 6 6 a s X F x c X O y X k e y F g F x c X F z r q q j s n Z h c X F x c 7 K S R 7 J 6 l 6 7 m E 6 4 y A 7 J e s 7 Z i E 7 Z m p L m F j Y 2 R i L y / r j I D s l 6 z r g r T s l 6 0 u e + u M g O y X r O u 5 h O y a q S w x M X 0 m c X V v d D t d L C Z x d W 9 0 O 0 N v b H V t b k N v d W 5 0 J n F 1 b 3 Q 7 O j Q s J n F 1 b 3 Q 7 S 2 V 5 Q 2 9 s d W 1 u T m F t Z X M m c X V v d D s 6 W 1 0 s J n F 1 b 3 Q 7 Q 2 9 s d W 1 u S W R l b n R p d G l l c y Z x d W 9 0 O z p b J n F 1 b 3 Q 7 U 2 V y d m V y L k R h d G F i Y X N l X F w v M i 9 G a W x l L 2 M 6 X F x c X H V z Z X J z X F x c X H V z Z X J c X F x c Z G V z a 3 R v c F x c X F z q u L j r s p f s u 7 T t m Z w x 6 r i J 7 L S d 7 K C V 6 6 a s X F x c X O y X k e y F g F x c X F z r q q j s n Z h c X F x c 7 K S R 7 J 6 l 6 7 m E 6 4 y A 7 J e s 7 Z i E 7 Z m p L m F j Y 2 R i L y / r j I D s l 6 z r g r T s l 6 0 u e + y I m O u g u e y d v C w 0 f S Z x d W 9 0 O y w m c X V v d D t T Z X J 2 Z X I u R G F 0 Y W J h c 2 V c X C 8 y L 0 Z p b G U v Y z p c X F x c d X N l c n N c X F x c d X N l c l x c X F x k Z X N r d G 9 w X F x c X O q 4 u O u y l + y 7 t O 2 Z n D H q u I n s t J 3 s o J X r p q x c X F x c 7 J e R 7 I W A X F x c X O u q q O y d m F x c X F z s p J H s n q X r u Y T r j I D s l 6 z t m I T t m a k u Y W N j Z G I v L + u M g O y X r O u C t O y X r S 5 7 6 4 y A 7 J e s 7 J 6 l 6 7 m E L D d 9 J n F 1 b 3 Q 7 L C Z x d W 9 0 O 1 N l c n Z l c i 5 E Y X R h Y m F z Z V x c L z I v R m l s Z S 9 j O l x c X F x 1 c 2 V y c 1 x c X F x 1 c 2 V y X F x c X G R l c 2 t 0 b 3 B c X F x c 6 r i 4 6 7 K X 7 L u 0 7 Z m c M e q 4 i e y 0 n e y g l e u m r F x c X F z s l 5 H s h Y B c X F x c 6 6 q o 7 J 2 Y X F x c X O y k k e y e p e u 5 h O u M g O y X r O 2 Y h O 2 Z q S 5 h Y 2 N k Y i 8 v 6 4 y A 7 J e s 6 4 K 0 7 J e t L n v r j I D s l 6 z s i 5 z q s I Q s M T B 9 J n F 1 b 3 Q 7 L C Z x d W 9 0 O 1 N l c n Z l c i 5 E Y X R h Y m F z Z V x c L z I v R m l s Z S 9 j O l x c X F x 1 c 2 V y c 1 x c X F x 1 c 2 V y X F x c X G R l c 2 t 0 b 3 B c X F x c 6 r i 4 6 7 K X 7 L u 0 7 Z m c M e q 4 i e y 0 n e y g l e u m r F x c X F z s l 5 H s h Y B c X F x c 6 6 q o 7 J 2 Y X F x c X O y k k e y e p e u 5 h O u M g O y X r O 2 Y h O 2 Z q S 5 h Y 2 N k Y i 8 v 6 4 y A 7 J e s 6 4 K 0 7 J e t L n v r j I D s l 6 z r u Y T s m q k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U I l O E M l O D A l R U M l O T c l Q U M l R U I l O D I l Q j Q l R U M l O T c l Q U Q l M j A o M i k v J U V D J T l C J T k w J U V C J U I z J U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V C J T h D J T g w J U V D J T k 3 J U F D J U V C J T g y J U I 0 J U V D J T k 3 J U F E J T I w K D I p L 1 8 l R U I l O E M l O D A l R U M l O T c l Q U M l R U I l O D I l Q j Q l R U M l O T c l Q U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U I l O E M l O D A l R U M l O T c l Q U M l R U I l O D I l Q j Q l R U M l O T c l Q U Q l M j A o M i k v J U V D J U E w J T l D J U V B J U I x J U I w J U V C J T k w J T l D J T I w J U V D J T k 3 J U I 0 J T I w J U V D J T g 4 J T k 4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F t V t j C G P F 1 J k c 5 q K U K n o D E A A A A A A g A A A A A A E G Y A A A A B A A A g A A A A s I 0 S Q d E 5 s b H 7 z T M 1 M o m r Q Z J 8 C f 1 b Z j B V D V H g W E O 7 u M o A A A A A D o A A A A A C A A A g A A A A y j o p 8 O K o g t T G t V 0 B 5 C + V z Y s M m b W J a A w J r 1 O e w e r 1 w z B Q A A A A t M d U i A J N s 1 m / 6 p 0 c G k v + t 1 l E o V N d h M Y 7 v a B 3 O U 7 8 + B c E V 4 u L 4 p 9 Y 7 A K n a o a M j Z V a A d x K A u / y 8 F H X a g Z / P R I z V w B 4 1 + d k N 2 P I C 6 X 7 m b Z S U q J A A A A A n m V i h g 7 Y L T 6 D M G a A q 4 0 u R T h / M i z N c M U r N 2 q B 6 N T e 5 Z G i i B G B H 8 u 0 Z o R S 0 s P e G M b v l + x S c 2 J X J T f O k o z N H 8 s X C w = = < / D a t a M a s h u p > 
</file>

<file path=customXml/itemProps1.xml><?xml version="1.0" encoding="utf-8"?>
<ds:datastoreItem xmlns:ds="http://schemas.openxmlformats.org/officeDocument/2006/customXml" ds:itemID="{34126763-1E5B-4AE1-B218-24761B0BD48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3</vt:i4>
      </vt:variant>
    </vt:vector>
  </HeadingPairs>
  <TitlesOfParts>
    <vt:vector size="10" baseType="lpstr">
      <vt:lpstr>기본작업</vt:lpstr>
      <vt:lpstr>계산작업</vt:lpstr>
      <vt:lpstr>분석작업-1</vt:lpstr>
      <vt:lpstr>분석작업-2</vt:lpstr>
      <vt:lpstr>기타작업-1</vt:lpstr>
      <vt:lpstr>기타작업-2</vt:lpstr>
      <vt:lpstr>기타작업-3</vt:lpstr>
      <vt:lpstr>기본작업!Criteria</vt:lpstr>
      <vt:lpstr>기본작업!Extract</vt:lpstr>
      <vt:lpstr>기본작업!Print_Area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istrator admin</dc:creator>
  <cp:lastModifiedBy>USER</cp:lastModifiedBy>
  <dcterms:created xsi:type="dcterms:W3CDTF">2023-07-14T11:40:39Z</dcterms:created>
  <dcterms:modified xsi:type="dcterms:W3CDTF">2025-12-10T07:14:43Z</dcterms:modified>
</cp:coreProperties>
</file>