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jjwh1\Desktop\"/>
    </mc:Choice>
  </mc:AlternateContent>
  <xr:revisionPtr revIDLastSave="0" documentId="8_{F18A87C7-35DC-4BCE-90D0-D3C7F9619A95}" xr6:coauthVersionLast="47" xr6:coauthVersionMax="47" xr10:uidLastSave="{00000000-0000-0000-0000-000000000000}"/>
  <bookViews>
    <workbookView xWindow="-110" yWindow="-110" windowWidth="25820" windowHeight="1550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7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4" l="1"/>
  <c r="J28" i="4"/>
  <c r="J27" i="4"/>
  <c r="C11" i="4"/>
  <c r="D11" i="4"/>
  <c r="B11" i="4"/>
  <c r="J4" i="4"/>
  <c r="J5" i="4"/>
  <c r="J6" i="4"/>
  <c r="J7" i="4"/>
  <c r="J8" i="4"/>
  <c r="J9" i="4"/>
  <c r="J10" i="4"/>
  <c r="J11" i="4"/>
  <c r="J12" i="4"/>
  <c r="J3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<sst xmlns="http://schemas.openxmlformats.org/spreadsheetml/2006/main" count="443" uniqueCount="299">
  <si>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</si>
  <si>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</si>
  <si>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</si>
  <si>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</si>
  <si>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</si>
  <si>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</si>
  <si>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</si>
  <si>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</si>
  <si>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</si>
  <si>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</si>
  <si>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</si>
  <si>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</si>
  <si>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</si>
  <si>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</si>
  <si>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</si>
  <si>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</si>
  <si>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</si>
  <si>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</si>
  <si>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</si>
  <si>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</si>
  <si>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</si>
  <si>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</si>
  <si>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</si>
  <si>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</si>
  <si>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</si>
  <si>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</si>
  <si>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</si>
  <si>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</si>
  <si>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</si>
  <si>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</si>
  <si>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</si>
  <si>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</si>
  <si>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</si>
  <si>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</si>
  <si>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</si>
  <si>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</si>
  <si>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</si>
  <si>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</si>
  <si>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</si>
  <si>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</si>
  <si>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</si>
  <si>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</si>
  <si>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</si>
  <si>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</si>
  <si>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</si>
  <si>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</si>
  <si>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</si>
  <si>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</si>
  <si>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</si>
  <si>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</si>
  <si>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</si>
  <si>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</si>
  <si>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</si>
  <si>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</si>
  <si>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</si>
  <si>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</si>
  <si>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</si>
  <si>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</si>
  <si>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</si>
  <si>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</si>
  <si>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</si>
  <si>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</si>
  <si>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</si>
  <si>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</si>
  <si>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</si>
  <si>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</si>
  <si>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</si>
  <si>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</si>
  <si>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</si>
  <si>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</si>
  <si>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</si>
  <si>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</si>
  <si>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</si>
  <si>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</si>
  <si>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</si>
  <si>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</si>
  <si>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</si>
  <si>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</si>
  <si>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</si>
  <si>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</si>
  <si>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</si>
  <si>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</si>
  <si>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</si>
  <si>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</si>
  <si>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</si>
  <si>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</si>
  <si>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</si>
  <si>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</si>
  <si>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</si>
  <si>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</si>
  <si>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</si>
  <si>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</si>
  <si>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</si>
  <si>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</si>
  <si>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</si>
  <si>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</si>
  <si>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</si>
  <si>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</si>
  <si>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</si>
  <si>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</si>
  <si>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</si>
  <si>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</si>
  <si>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</si>
  <si>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</si>
  <si>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</si>
  <si>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</si>
  <si>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</si>
  <si>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</si>
  <si>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</si>
  <si>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</si>
  <si>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</si>
  <si>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</si>
  <si>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</si>
  <si>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</si>
  <si>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</si>
  <si>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</si>
  <si>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</si>
  <si>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</si>
  <si>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</si>
  <si>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</si>
  <si>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</si>
  <si>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</si>
  <si>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</si>
  <si>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</si>
  <si>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</si>
  <si>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</si>
  <si>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</si>
  <si>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</si>
  <si>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</si>
  <si>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</si>
  <si>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</si>
  <si>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</si>
  <si>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</si>
  <si>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</si>
  <si>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</si>
  <si>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</si>
  <si>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</si>
  <si>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</si>
  <si>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</si>
  <si>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</si>
  <si>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</si>
  <si>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</si>
  <si>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</si>
  <si>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</si>
  <si>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</si>
  <si>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</si>
  <si>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</si>
  <si>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</si>
  <si>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</si>
  <si>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</si>
  <si>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</si>
  <si>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</si>
  <si>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</si>
  <si>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</si>
  <si>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</si>
  <si>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</si>
  <si>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</si>
  <si>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</si>
  <si>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</si>
  <si>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</si>
  <si>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</si>
  <si>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</si>
  <si>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</si>
  <si>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</si>
  <si>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</si>
  <si>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</si>
  <si>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</si>
  <si>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</si>
  <si>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</si>
  <si>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</si>
  <si>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</si>
  <si>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</si>
  <si>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</si>
  <si>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</si>
  <si>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</si>
  <si>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</si>
  <si>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</si>
  <si>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</si>
  <si>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</si>
  <si>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</si>
  <si>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</si>
  <si>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</si>
  <si>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</si>
  <si>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</si>
  <si>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</si>
  <si>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</si>
  <si>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</si>
  <si>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</si>
  <si>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</si>
  <si>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</si>
  <si>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</si>
  <si>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</si>
  <si>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</si>
  <si>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</si>
  <si>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</si>
  <si>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</si>
  <si>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</si>
  <si>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</si>
  <si>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</si>
  <si>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</si>
  <si>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</si>
  <si>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</si>
  <si>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</si>
  <si>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</si>
  <si>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</si>
  <si>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</si>
  <si>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</si>
  <si>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</si>
  <si>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</si>
  <si>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</si>
  <si>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</si>
  <si>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</si>
  <si>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</si>
  <si>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</si>
  <si>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</si>
  <si>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</si>
  <si>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</si>
  <si>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</si>
  <si>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</si>
  <si>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</si>
  <si>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</si>
  <si>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</si>
  <si>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</si>
  <si>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</si>
  <si>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</si>
  <si>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</si>
  <si>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</si>
  <si>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</si>
  <si>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</si>
  <si>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</si>
  <si>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</si>
  <si>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</si>
  <si>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</si>
  <si>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</si>
  <si>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</si>
  <si>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</si>
  <si>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</si>
  <si>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</si>
  <si>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</si>
  <si>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</si>
  <si>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</si>
  <si>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</si>
  <si>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</si>
  <si>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</si>
  <si>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</si>
  <si>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</si>
  <si>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</si>
  <si>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</si>
  <si>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</si>
  <si>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</si>
  <si>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</si>
  <si>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</si>
  <si>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</si>
  <si>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</si>
  <si>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</si>
  <si>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</si>
  <si>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</si>
  <si>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</si>
  <si>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</si>
  <si>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</si>
  <si>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</si>
  <si>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</si>
  <si>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</si>
  <si>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</si>
  <si>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</si>
  <si>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</si>
  <si>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</si>
  <si>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</si>
  <si>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</si>
  <si>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</si>
  <si>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</si>
  <si>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</si>
  <si>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</si>
  <si>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</si>
  <si>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</si>
  <si>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</si>
  <si>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</si>
  <si>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</si>
  <si>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</si>
  <si>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</si>
  <si>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</si>
  <si>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</si>
  <si>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</si>
  <si>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</si>
  <si>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</si>
  <si>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</si>
  <si>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</si>
  <si>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</si>
  <si>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</si>
  <si>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</si>
  <si>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</si>
  <si>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</si>
  <si>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</si>
  <si>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</si>
  <si>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주소</t>
    <phoneticPr fontId="1" type="noConversion"/>
  </si>
  <si>
    <t>구매실적</t>
    <phoneticPr fontId="1" type="noConversion"/>
  </si>
  <si>
    <t>서초</t>
    <phoneticPr fontId="1" type="noConversion"/>
  </si>
  <si>
    <t>&gt;=1,000,000</t>
    <phoneticPr fontId="1" type="noConversion"/>
  </si>
  <si>
    <t>강남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</si>
</sst>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mm&quot;월&quot;\ dd&quot;일&quot;"/>
    <numFmt numFmtId="177" formatCode="&quot;₩&quot;#,##0;[Red]&quot;₩&quot;#,##0"/>
    <numFmt numFmtId="178" formatCode="0&quot;초&quot;"/>
    <numFmt numFmtId="180" formatCode="0.0_ "/>
    <numFmt numFmtId="181" formatCode="#,##0.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0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81" fontId="0" fillId="0" borderId="1" xfId="1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B5-4B0C-8A03-98EF29107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6350</xdr:colOff>
          <xdr:row>12</xdr:row>
          <xdr:rowOff>6350</xdr:rowOff>
        </xdr:from>
        <xdr:to>
          <xdr:col>7</xdr:col>
          <xdr:colOff>654050</xdr:colOff>
          <xdr:row>13</xdr:row>
          <xdr:rowOff>209550</xdr:rowOff>
        </xdr:to>
        <xdr:sp macro="" textlink="">
          <xdr:nvSpPr>
            <xdr:cNvPr id="5121" name="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8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28885A8E-E915-59C4-66A4-C2B580E03E37}"/>
            </a:ext>
          </a:extLst>
        </xdr:cNvPr>
        <xdr:cNvSpPr/>
      </xdr:nvSpPr>
      <xdr:spPr>
        <a:xfrm>
          <a:off x="5943600" y="2641600"/>
          <a:ext cx="6604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jwh1" refreshedDate="45978.697760648145" createdVersion="8" refreshedVersion="8" minRefreshableVersion="3" recordCount="7" xr:uid="{B9C0D29B-30DF-498E-B4A3-84F325490EC3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520143F-6B00-49D2-89C3-547D9EF19FEB}" name="피벗 테이블1" cacheId="7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H8"/>
  <sheetViews>
    <sheetView workbookViewId="0">
      <selection activeCell="H9" sqref="H9"/>
    </sheetView>
  </sheetViews>
  <sheetFormatPr defaultRowHeight="17" x14ac:dyDescent="0.45"/>
  <cols>
    <col min="2" max="2" width="24.83203125" bestFit="1" customWidth="1"/>
    <col min="4" max="6" width="9.1640625" bestFit="1" customWidth="1"/>
  </cols>
  <sheetData>
    <row r="1" spans="1:8" x14ac:dyDescent="0.45">
      <c r="A1" t="s">
        <v>0</v>
      </c>
    </row>
    <row r="3" spans="1:8" x14ac:dyDescent="0.45">
      <c r="A3" s="1" t="s">
        <v>248</v>
      </c>
      <c r="B3" s="1" t="s">
        <v>255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  <c r="H3" s="1" t="s">
        <v>265</v>
      </c>
    </row>
    <row r="4" spans="1:8" x14ac:dyDescent="0.45">
      <c r="A4" s="1" t="s">
        <v>250</v>
      </c>
      <c r="B4" t="s">
        <v>256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5">
      <c r="A5" s="1" t="s">
        <v>251</v>
      </c>
      <c r="B5" t="s">
        <v>258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5">
      <c r="A6" s="1" t="s">
        <v>252</v>
      </c>
      <c r="B6" t="s">
        <v>259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5">
      <c r="A7" s="1" t="s">
        <v>253</v>
      </c>
      <c r="B7" t="s">
        <v>257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5">
      <c r="A8" s="1" t="s">
        <v>254</v>
      </c>
      <c r="B8" t="s">
        <v>257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7"/>
  <sheetViews>
    <sheetView workbookViewId="0">
      <selection activeCell="I15" sqref="I15"/>
    </sheetView>
  </sheetViews>
  <sheetFormatPr defaultRowHeight="17" x14ac:dyDescent="0.45"/>
  <cols>
    <col min="3" max="3" width="9.1640625" bestFit="1" customWidth="1"/>
    <col min="4" max="4" width="10.4140625" bestFit="1" customWidth="1"/>
    <col min="5" max="5" width="10.6640625" bestFit="1" customWidth="1"/>
    <col min="6" max="6" width="10.1640625" bestFit="1" customWidth="1"/>
    <col min="7" max="7" width="12.33203125" bestFit="1" customWidth="1"/>
  </cols>
  <sheetData>
    <row r="1" spans="1:7" ht="21" x14ac:dyDescent="0.45">
      <c r="A1" s="19" t="s">
        <v>182</v>
      </c>
      <c r="B1" s="19"/>
      <c r="C1" s="19"/>
      <c r="D1" s="19"/>
      <c r="E1" s="19"/>
      <c r="F1" s="19"/>
      <c r="G1" s="19"/>
    </row>
    <row r="2" spans="1:7" x14ac:dyDescent="0.45">
      <c r="G2" s="10" t="s">
        <v>183</v>
      </c>
    </row>
    <row r="3" spans="1:7" x14ac:dyDescent="0.45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266</v>
      </c>
      <c r="G3" s="20" t="s">
        <v>188</v>
      </c>
    </row>
    <row r="4" spans="1:7" x14ac:dyDescent="0.45">
      <c r="A4" s="4" t="s">
        <v>189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45">
      <c r="A5" s="4" t="s">
        <v>190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45">
      <c r="A6" s="4" t="s">
        <v>191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45">
      <c r="A7" s="4" t="s">
        <v>192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45">
      <c r="A8" s="4" t="s">
        <v>193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45">
      <c r="A9" s="4" t="s">
        <v>194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45">
      <c r="A10" s="4" t="s">
        <v>195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45">
      <c r="A11" s="4" t="s">
        <v>196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45">
      <c r="A12" s="4" t="s">
        <v>197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45">
      <c r="A13" s="4" t="s">
        <v>198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45">
      <c r="A14" s="4" t="s">
        <v>199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45">
      <c r="A15" s="4" t="s">
        <v>200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45">
      <c r="A16" s="4" t="s">
        <v>201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45">
      <c r="A17" s="4" t="s">
        <v>202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3"/>
  <sheetViews>
    <sheetView workbookViewId="0">
      <selection activeCell="B4" sqref="B4:B13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204</v>
      </c>
    </row>
    <row r="4" spans="2:5" x14ac:dyDescent="0.45">
      <c r="B4" t="s">
        <v>267</v>
      </c>
      <c r="C4" t="s">
        <v>268</v>
      </c>
      <c r="D4" t="s">
        <v>269</v>
      </c>
      <c r="E4" t="s">
        <v>139</v>
      </c>
    </row>
    <row r="5" spans="2:5" x14ac:dyDescent="0.45">
      <c r="B5" t="s">
        <v>270</v>
      </c>
      <c r="C5">
        <v>500</v>
      </c>
      <c r="D5">
        <v>458</v>
      </c>
      <c r="E5">
        <v>42</v>
      </c>
    </row>
    <row r="6" spans="2:5" x14ac:dyDescent="0.45">
      <c r="B6" t="s">
        <v>271</v>
      </c>
      <c r="C6">
        <v>300</v>
      </c>
      <c r="D6">
        <v>255</v>
      </c>
      <c r="E6">
        <v>45</v>
      </c>
    </row>
    <row r="7" spans="2:5" x14ac:dyDescent="0.45">
      <c r="B7" t="s">
        <v>272</v>
      </c>
      <c r="C7">
        <v>250</v>
      </c>
      <c r="D7">
        <v>214</v>
      </c>
      <c r="E7">
        <v>36</v>
      </c>
    </row>
    <row r="8" spans="2:5" x14ac:dyDescent="0.45">
      <c r="B8" t="s">
        <v>273</v>
      </c>
      <c r="C8">
        <v>680</v>
      </c>
      <c r="D8">
        <v>621</v>
      </c>
      <c r="E8">
        <v>59</v>
      </c>
    </row>
    <row r="9" spans="2:5" x14ac:dyDescent="0.45">
      <c r="B9" t="s">
        <v>274</v>
      </c>
      <c r="C9">
        <v>1000</v>
      </c>
      <c r="D9">
        <v>875</v>
      </c>
      <c r="E9">
        <v>125</v>
      </c>
    </row>
    <row r="10" spans="2:5" x14ac:dyDescent="0.45">
      <c r="B10" t="s">
        <v>275</v>
      </c>
      <c r="C10">
        <v>350</v>
      </c>
      <c r="D10">
        <v>249</v>
      </c>
      <c r="E10">
        <v>101</v>
      </c>
    </row>
    <row r="11" spans="2:5" x14ac:dyDescent="0.45">
      <c r="B11" t="s">
        <v>276</v>
      </c>
      <c r="C11">
        <v>800</v>
      </c>
      <c r="D11">
        <v>756</v>
      </c>
      <c r="E11">
        <v>44</v>
      </c>
    </row>
    <row r="12" spans="2:5" x14ac:dyDescent="0.45">
      <c r="B12" t="s">
        <v>277</v>
      </c>
      <c r="C12">
        <v>850</v>
      </c>
      <c r="D12">
        <v>675</v>
      </c>
      <c r="E12">
        <v>175</v>
      </c>
    </row>
    <row r="13" spans="2:5" x14ac:dyDescent="0.45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codeName="Sheet4" filterMode="1"/>
  <dimension ref="A1:G18"/>
  <sheetViews>
    <sheetView workbookViewId="0">
      <selection activeCell="F23" sqref="F23"/>
    </sheetView>
  </sheetViews>
  <sheetFormatPr defaultRowHeight="17" x14ac:dyDescent="0.45"/>
  <cols>
    <col min="1" max="1" width="9.1640625" bestFit="1" customWidth="1"/>
  </cols>
  <sheetData>
    <row r="1" spans="1:7" ht="21" x14ac:dyDescent="0.45">
      <c r="A1" s="11" t="s">
        <v>205</v>
      </c>
      <c r="B1" s="11"/>
      <c r="C1" s="11"/>
      <c r="D1" s="11"/>
      <c r="E1" s="11"/>
      <c r="F1" s="11"/>
      <c r="G1" s="11"/>
    </row>
    <row r="3" spans="1:7" x14ac:dyDescent="0.45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5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5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5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5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5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5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5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5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5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5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5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5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5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5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5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J38"/>
  <sheetViews>
    <sheetView tabSelected="1" topLeftCell="A10" workbookViewId="0">
      <selection activeCell="E25" sqref="E25"/>
    </sheetView>
  </sheetViews>
  <sheetFormatPr defaultRowHeight="17" x14ac:dyDescent="0.45"/>
  <cols>
    <col min="2" max="2" width="10.75" customWidth="1"/>
    <col min="3" max="3" width="10.58203125" bestFit="1" customWidth="1"/>
    <col min="4" max="4" width="15" bestFit="1" customWidth="1"/>
    <col min="5" max="5" width="13.08203125" bestFit="1" customWidth="1"/>
  </cols>
  <sheetData>
    <row r="1" spans="1:10" x14ac:dyDescent="0.45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5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5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5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5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5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5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5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5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5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5">
      <c r="A11" s="5" t="s">
        <v>16</v>
      </c>
      <c r="B11" s="4" t="str">
        <f>IF(COUNTIF($B$2:$B$8,B10)&gt;=2,"우수","일반")</f>
        <v>일반</v>
      </c>
      <c r="C11" s="4" t="str">
        <f t="shared" ref="C11:D11" si="1">IF(COUNTIF($B$2:$B$8,C10)&gt;=2,"우수","일반")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5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5">
      <c r="A13" s="2" t="s">
        <v>41</v>
      </c>
      <c r="B13" s="3" t="s">
        <v>42</v>
      </c>
    </row>
    <row r="14" spans="1:10" x14ac:dyDescent="0.45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5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5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5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5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5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5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5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5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5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5">
      <c r="A24" s="4" t="s">
        <v>294</v>
      </c>
      <c r="B24" s="4" t="s">
        <v>295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5">
      <c r="A25" s="4" t="s">
        <v>296</v>
      </c>
      <c r="B25" s="4" t="s">
        <v>297</v>
      </c>
      <c r="D25" s="6"/>
      <c r="E25" s="36">
        <f>TRUNC(DAVERAGE($B$14:$E$22,4,$A$24:$B$26),1)</f>
        <v>18.2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5">
      <c r="A26" s="4" t="s">
        <v>298</v>
      </c>
      <c r="B26" s="4" t="s">
        <v>297</v>
      </c>
    </row>
    <row r="27" spans="1:10" x14ac:dyDescent="0.45">
      <c r="G27" s="12" t="s">
        <v>78</v>
      </c>
      <c r="H27" s="12"/>
      <c r="I27" s="12"/>
      <c r="J27" s="4">
        <f>COUNTIFS(H16:H25,"경기고교",I16:I25,"3")</f>
        <v>2</v>
      </c>
    </row>
    <row r="28" spans="1:10" x14ac:dyDescent="0.45">
      <c r="A28" s="2" t="s">
        <v>80</v>
      </c>
      <c r="B28" s="3" t="s">
        <v>81</v>
      </c>
      <c r="G28" s="12" t="s">
        <v>79</v>
      </c>
      <c r="H28" s="12"/>
      <c r="I28" s="12"/>
      <c r="J28" s="4">
        <f>SUMIFS(J16:J25,H16:H25,"경기고교",I16:I25,"2")</f>
        <v>145</v>
      </c>
    </row>
    <row r="29" spans="1:10" x14ac:dyDescent="0.45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5">
      <c r="A30" s="4" t="s">
        <v>87</v>
      </c>
      <c r="B30" s="4" t="s">
        <v>88</v>
      </c>
      <c r="C30" s="6">
        <v>15000</v>
      </c>
      <c r="D30" s="4">
        <v>100</v>
      </c>
      <c r="E30" s="7"/>
    </row>
    <row r="31" spans="1:10" x14ac:dyDescent="0.45">
      <c r="A31" s="4" t="s">
        <v>89</v>
      </c>
      <c r="B31" s="4" t="s">
        <v>88</v>
      </c>
      <c r="C31" s="6">
        <v>350000</v>
      </c>
      <c r="D31" s="4">
        <v>30</v>
      </c>
      <c r="E31" s="7"/>
    </row>
    <row r="32" spans="1:10" x14ac:dyDescent="0.45">
      <c r="A32" s="4" t="s">
        <v>90</v>
      </c>
      <c r="B32" s="4" t="s">
        <v>88</v>
      </c>
      <c r="C32" s="6">
        <v>200000</v>
      </c>
      <c r="D32" s="4">
        <v>50</v>
      </c>
      <c r="E32" s="7"/>
    </row>
    <row r="33" spans="1:8" x14ac:dyDescent="0.45">
      <c r="A33" s="4" t="s">
        <v>91</v>
      </c>
      <c r="B33" s="4" t="s">
        <v>92</v>
      </c>
      <c r="C33" s="6">
        <v>20000</v>
      </c>
      <c r="D33" s="4">
        <v>110</v>
      </c>
      <c r="E33" s="7"/>
    </row>
    <row r="34" spans="1:8" x14ac:dyDescent="0.45">
      <c r="A34" s="4" t="s">
        <v>93</v>
      </c>
      <c r="B34" s="4" t="s">
        <v>92</v>
      </c>
      <c r="C34" s="6">
        <v>320000</v>
      </c>
      <c r="D34" s="4">
        <v>40</v>
      </c>
      <c r="E34" s="7"/>
      <c r="G34" s="13" t="s">
        <v>99</v>
      </c>
      <c r="H34" s="13"/>
    </row>
    <row r="35" spans="1:8" x14ac:dyDescent="0.45">
      <c r="A35" s="4" t="s">
        <v>94</v>
      </c>
      <c r="B35" s="4" t="s">
        <v>92</v>
      </c>
      <c r="C35" s="6">
        <v>250000</v>
      </c>
      <c r="D35" s="4">
        <v>40</v>
      </c>
      <c r="E35" s="7"/>
      <c r="G35" s="4" t="s">
        <v>100</v>
      </c>
      <c r="H35" s="4" t="s">
        <v>86</v>
      </c>
    </row>
    <row r="36" spans="1:8" x14ac:dyDescent="0.45">
      <c r="A36" s="4" t="s">
        <v>95</v>
      </c>
      <c r="B36" s="4" t="s">
        <v>96</v>
      </c>
      <c r="C36" s="6">
        <v>25000</v>
      </c>
      <c r="D36" s="4">
        <v>90</v>
      </c>
      <c r="E36" s="7"/>
      <c r="G36" s="4" t="s">
        <v>101</v>
      </c>
      <c r="H36" s="7">
        <v>0.03</v>
      </c>
    </row>
    <row r="37" spans="1:8" x14ac:dyDescent="0.45">
      <c r="A37" s="4" t="s">
        <v>97</v>
      </c>
      <c r="B37" s="4" t="s">
        <v>96</v>
      </c>
      <c r="C37" s="6">
        <v>300000</v>
      </c>
      <c r="D37" s="4">
        <v>35</v>
      </c>
      <c r="E37" s="7"/>
      <c r="G37" s="4" t="s">
        <v>102</v>
      </c>
      <c r="H37" s="7">
        <v>0.04</v>
      </c>
    </row>
    <row r="38" spans="1:8" x14ac:dyDescent="0.45">
      <c r="A38" s="4" t="s">
        <v>98</v>
      </c>
      <c r="B38" s="4" t="s">
        <v>96</v>
      </c>
      <c r="C38" s="6">
        <v>230000</v>
      </c>
      <c r="D38" s="4">
        <v>30</v>
      </c>
      <c r="E38" s="7"/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G30"/>
  <sheetViews>
    <sheetView workbookViewId="0">
      <selection activeCell="I16" sqref="I16"/>
    </sheetView>
  </sheetViews>
  <sheetFormatPr defaultRowHeight="17" outlineLevelRow="3" x14ac:dyDescent="0.45"/>
  <cols>
    <col min="1" max="1" width="9.83203125" bestFit="1" customWidth="1"/>
    <col min="4" max="4" width="13.08203125" bestFit="1" customWidth="1"/>
    <col min="5" max="5" width="15" bestFit="1" customWidth="1"/>
    <col min="6" max="6" width="13.08203125" bestFit="1" customWidth="1"/>
  </cols>
  <sheetData>
    <row r="1" spans="1:7" ht="21" x14ac:dyDescent="0.45">
      <c r="A1" s="11" t="s">
        <v>104</v>
      </c>
      <c r="B1" s="11"/>
      <c r="C1" s="11"/>
      <c r="D1" s="11"/>
      <c r="E1" s="11"/>
      <c r="F1" s="11"/>
      <c r="G1" s="11"/>
    </row>
    <row r="3" spans="1:7" x14ac:dyDescent="0.45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5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5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5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5">
      <c r="A7" s="8"/>
      <c r="B7" s="4"/>
      <c r="C7" s="25" t="s">
        <v>283</v>
      </c>
      <c r="D7" s="29">
        <f>SUBTOTAL(1,D4:D6)</f>
        <v>5.666666666666667</v>
      </c>
      <c r="E7" s="4"/>
      <c r="F7" s="29">
        <f>SUBTOTAL(1,F4:F6)</f>
        <v>4</v>
      </c>
      <c r="G7" s="4"/>
    </row>
    <row r="8" spans="1:7" outlineLevel="1" x14ac:dyDescent="0.45">
      <c r="A8" s="8"/>
      <c r="B8" s="4"/>
      <c r="C8" s="24" t="s">
        <v>278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5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5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5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5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5">
      <c r="A13" s="8"/>
      <c r="B13" s="4"/>
      <c r="C13" s="25" t="s">
        <v>284</v>
      </c>
      <c r="D13" s="29">
        <f>SUBTOTAL(1,D9:D12)</f>
        <v>6.25</v>
      </c>
      <c r="E13" s="4"/>
      <c r="F13" s="29">
        <f>SUBTOTAL(1,F9:F12)</f>
        <v>4.25</v>
      </c>
      <c r="G13" s="4"/>
    </row>
    <row r="14" spans="1:7" outlineLevel="1" x14ac:dyDescent="0.45">
      <c r="A14" s="8"/>
      <c r="B14" s="4"/>
      <c r="C14" s="25" t="s">
        <v>279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5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5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5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5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5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5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5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5">
      <c r="A22" s="8"/>
      <c r="B22" s="4"/>
      <c r="C22" s="25" t="s">
        <v>285</v>
      </c>
      <c r="D22" s="29">
        <f>SUBTOTAL(1,D15:D21)</f>
        <v>4.2857142857142856</v>
      </c>
      <c r="E22" s="4"/>
      <c r="F22" s="29">
        <f>SUBTOTAL(1,F15:F21)</f>
        <v>5.8571428571428568</v>
      </c>
      <c r="G22" s="4"/>
    </row>
    <row r="23" spans="1:7" outlineLevel="1" x14ac:dyDescent="0.45">
      <c r="A23" s="8"/>
      <c r="B23" s="4"/>
      <c r="C23" s="25" t="s">
        <v>280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5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5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5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5">
      <c r="A27" s="26"/>
      <c r="B27" s="27"/>
      <c r="C27" s="28" t="s">
        <v>286</v>
      </c>
      <c r="D27" s="30">
        <f>SUBTOTAL(1,D24:D26)</f>
        <v>6.333333333333333</v>
      </c>
      <c r="E27" s="27"/>
      <c r="F27" s="30">
        <f>SUBTOTAL(1,F24:F26)</f>
        <v>6.666666666666667</v>
      </c>
      <c r="G27" s="27"/>
    </row>
    <row r="28" spans="1:7" outlineLevel="1" x14ac:dyDescent="0.45">
      <c r="A28" s="26"/>
      <c r="B28" s="27"/>
      <c r="C28" s="28" t="s">
        <v>281</v>
      </c>
      <c r="D28" s="27">
        <f>SUBTOTAL(9,D24:D26)</f>
        <v>19</v>
      </c>
      <c r="E28" s="27"/>
      <c r="F28" s="27">
        <f>SUBTOTAL(9,F24:F26)</f>
        <v>20</v>
      </c>
      <c r="G28" s="27"/>
    </row>
    <row r="29" spans="1:7" x14ac:dyDescent="0.45">
      <c r="A29" s="26"/>
      <c r="B29" s="27"/>
      <c r="C29" s="28" t="s">
        <v>287</v>
      </c>
      <c r="D29" s="30">
        <f>SUBTOTAL(1,D4:D26)</f>
        <v>5.3529411764705879</v>
      </c>
      <c r="E29" s="27"/>
      <c r="F29" s="30">
        <f>SUBTOTAL(1,F4:F26)</f>
        <v>5.2941176470588234</v>
      </c>
      <c r="G29" s="27"/>
    </row>
    <row r="30" spans="1:7" x14ac:dyDescent="0.45">
      <c r="A30" s="26"/>
      <c r="B30" s="27"/>
      <c r="C30" s="28" t="s">
        <v>282</v>
      </c>
      <c r="D30" s="27">
        <f>SUBTOTAL(9,D4:D26)</f>
        <v>91</v>
      </c>
      <c r="E30" s="27"/>
      <c r="F30" s="27">
        <f>SUBTOTAL(9,F4:F26)</f>
        <v>90</v>
      </c>
      <c r="G30" s="27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F27"/>
  <sheetViews>
    <sheetView workbookViewId="0">
      <selection activeCell="B19" sqref="B19"/>
    </sheetView>
  </sheetViews>
  <sheetFormatPr defaultRowHeight="17" x14ac:dyDescent="0.45"/>
  <cols>
    <col min="1" max="1" width="14.5" bestFit="1" customWidth="1"/>
    <col min="2" max="2" width="11.4140625" bestFit="1" customWidth="1"/>
    <col min="3" max="3" width="9.83203125" bestFit="1" customWidth="1"/>
    <col min="4" max="4" width="11.5" bestFit="1" customWidth="1"/>
    <col min="5" max="5" width="10.58203125" bestFit="1" customWidth="1"/>
    <col min="6" max="7" width="11.5" bestFit="1" customWidth="1"/>
    <col min="8" max="8" width="10.58203125" bestFit="1" customWidth="1"/>
  </cols>
  <sheetData>
    <row r="1" spans="1:6" ht="21" x14ac:dyDescent="0.45">
      <c r="A1" s="11" t="s">
        <v>119</v>
      </c>
      <c r="B1" s="11"/>
      <c r="C1" s="11"/>
      <c r="D1" s="11"/>
      <c r="E1" s="11"/>
      <c r="F1" s="11"/>
    </row>
    <row r="3" spans="1:6" x14ac:dyDescent="0.45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5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5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5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5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5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5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5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5">
      <c r="A18" s="31" t="s">
        <v>290</v>
      </c>
      <c r="B18" s="31" t="s">
        <v>289</v>
      </c>
    </row>
    <row r="19" spans="1:5" x14ac:dyDescent="0.45">
      <c r="A19" s="31" t="s">
        <v>288</v>
      </c>
      <c r="B19" t="s">
        <v>291</v>
      </c>
      <c r="C19" t="s">
        <v>292</v>
      </c>
      <c r="D19" t="s">
        <v>293</v>
      </c>
      <c r="E19" t="s">
        <v>282</v>
      </c>
    </row>
    <row r="20" spans="1:5" x14ac:dyDescent="0.45">
      <c r="A20" s="32" t="s">
        <v>128</v>
      </c>
      <c r="B20" s="33"/>
      <c r="C20" s="33"/>
      <c r="D20" s="33">
        <v>1008000</v>
      </c>
      <c r="E20" s="33">
        <v>1008000</v>
      </c>
    </row>
    <row r="21" spans="1:5" x14ac:dyDescent="0.45">
      <c r="A21" s="32" t="s">
        <v>130</v>
      </c>
      <c r="B21" s="33"/>
      <c r="C21" s="33">
        <v>498750</v>
      </c>
      <c r="D21" s="33"/>
      <c r="E21" s="33">
        <v>498750</v>
      </c>
    </row>
    <row r="22" spans="1:5" x14ac:dyDescent="0.45">
      <c r="A22" s="32" t="s">
        <v>127</v>
      </c>
      <c r="B22" s="33"/>
      <c r="C22" s="33">
        <v>365750</v>
      </c>
      <c r="D22" s="33"/>
      <c r="E22" s="33">
        <v>365750</v>
      </c>
    </row>
    <row r="23" spans="1:5" x14ac:dyDescent="0.45">
      <c r="A23" s="32" t="s">
        <v>129</v>
      </c>
      <c r="B23" s="33">
        <v>133000</v>
      </c>
      <c r="C23" s="33"/>
      <c r="D23" s="33"/>
      <c r="E23" s="33">
        <v>133000</v>
      </c>
    </row>
    <row r="24" spans="1:5" x14ac:dyDescent="0.45">
      <c r="A24" s="32" t="s">
        <v>132</v>
      </c>
      <c r="B24" s="33"/>
      <c r="C24" s="33">
        <v>465500</v>
      </c>
      <c r="D24" s="33"/>
      <c r="E24" s="33">
        <v>465500</v>
      </c>
    </row>
    <row r="25" spans="1:5" x14ac:dyDescent="0.45">
      <c r="A25" s="32" t="s">
        <v>126</v>
      </c>
      <c r="B25" s="33"/>
      <c r="C25" s="33">
        <v>498750</v>
      </c>
      <c r="D25" s="33"/>
      <c r="E25" s="33">
        <v>498750</v>
      </c>
    </row>
    <row r="26" spans="1:5" x14ac:dyDescent="0.45">
      <c r="A26" s="32" t="s">
        <v>131</v>
      </c>
      <c r="B26" s="33"/>
      <c r="C26" s="33"/>
      <c r="D26" s="33">
        <v>1102500</v>
      </c>
      <c r="E26" s="33">
        <v>1102500</v>
      </c>
    </row>
    <row r="27" spans="1:5" x14ac:dyDescent="0.45">
      <c r="A27" s="32" t="s">
        <v>282</v>
      </c>
      <c r="B27" s="33">
        <v>133000</v>
      </c>
      <c r="C27" s="33">
        <v>457187.5</v>
      </c>
      <c r="D27" s="33">
        <v>1055250</v>
      </c>
      <c r="E27" s="33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sheetPr codeName="Sheet8"/>
  <dimension ref="A1:G30"/>
  <sheetViews>
    <sheetView workbookViewId="0">
      <selection activeCell="A26" sqref="A26:E30"/>
    </sheetView>
  </sheetViews>
  <sheetFormatPr defaultRowHeight="17" x14ac:dyDescent="0.45"/>
  <cols>
    <col min="1" max="1" width="9.25" bestFit="1" customWidth="1"/>
    <col min="2" max="3" width="11.08203125" bestFit="1" customWidth="1"/>
  </cols>
  <sheetData>
    <row r="1" spans="1:7" ht="21" x14ac:dyDescent="0.45">
      <c r="A1" s="11" t="s">
        <v>133</v>
      </c>
      <c r="B1" s="11"/>
      <c r="C1" s="11"/>
      <c r="D1" s="11"/>
      <c r="E1" s="11"/>
      <c r="F1" s="11"/>
      <c r="G1" s="11"/>
    </row>
    <row r="3" spans="1:7" x14ac:dyDescent="0.45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5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5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5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5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5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5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5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5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5">
      <c r="A13" s="11" t="s">
        <v>151</v>
      </c>
      <c r="B13" s="11"/>
      <c r="C13" s="11"/>
      <c r="D13" s="11"/>
      <c r="E13" s="11"/>
      <c r="F13" s="11"/>
      <c r="G13" s="11"/>
    </row>
    <row r="15" spans="1:7" x14ac:dyDescent="0.45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5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5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5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5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5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5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5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5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5">
      <c r="A25" s="11" t="s">
        <v>247</v>
      </c>
      <c r="B25" s="11"/>
      <c r="C25" s="11"/>
      <c r="D25" s="11"/>
      <c r="E25" s="11"/>
    </row>
    <row r="26" spans="1:7" x14ac:dyDescent="0.45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5">
      <c r="A27" s="4" t="s">
        <v>148</v>
      </c>
      <c r="B27" s="34">
        <v>8000</v>
      </c>
      <c r="C27" s="34">
        <v>1050</v>
      </c>
      <c r="D27" s="34">
        <v>420</v>
      </c>
      <c r="E27" s="34">
        <v>8420</v>
      </c>
    </row>
    <row r="28" spans="1:7" x14ac:dyDescent="0.45">
      <c r="A28" s="4" t="s">
        <v>152</v>
      </c>
      <c r="B28" s="34">
        <v>10000</v>
      </c>
      <c r="C28" s="34">
        <v>280</v>
      </c>
      <c r="D28" s="34">
        <v>210</v>
      </c>
      <c r="E28" s="34">
        <v>8710</v>
      </c>
    </row>
    <row r="29" spans="1:7" x14ac:dyDescent="0.45">
      <c r="A29" s="4" t="s">
        <v>153</v>
      </c>
      <c r="B29" s="34">
        <v>6500</v>
      </c>
      <c r="C29" s="34">
        <v>380</v>
      </c>
      <c r="D29" s="34">
        <v>190</v>
      </c>
      <c r="E29" s="34">
        <v>6190</v>
      </c>
    </row>
    <row r="30" spans="1:7" x14ac:dyDescent="0.45">
      <c r="A30" s="4" t="s">
        <v>150</v>
      </c>
      <c r="B30" s="34">
        <v>5200</v>
      </c>
      <c r="C30" s="34">
        <v>1200</v>
      </c>
      <c r="D30" s="34">
        <v>150</v>
      </c>
      <c r="E30" s="34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9"/>
  <dimension ref="A1:J14"/>
  <sheetViews>
    <sheetView workbookViewId="0">
      <selection activeCell="L7" sqref="L7"/>
    </sheetView>
  </sheetViews>
  <sheetFormatPr defaultRowHeight="17" x14ac:dyDescent="0.45"/>
  <sheetData>
    <row r="1" spans="1:10" ht="21" x14ac:dyDescent="0.45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45">
      <c r="A3" s="35" t="s">
        <v>155</v>
      </c>
      <c r="B3" s="35" t="s">
        <v>156</v>
      </c>
      <c r="C3" s="35" t="s">
        <v>157</v>
      </c>
      <c r="D3" s="35" t="s">
        <v>158</v>
      </c>
      <c r="E3" s="35" t="s">
        <v>159</v>
      </c>
      <c r="F3" s="35" t="s">
        <v>160</v>
      </c>
      <c r="G3" s="35" t="s">
        <v>161</v>
      </c>
      <c r="H3" s="35" t="s">
        <v>162</v>
      </c>
      <c r="I3" s="35" t="s">
        <v>163</v>
      </c>
      <c r="J3" s="35" t="s">
        <v>164</v>
      </c>
    </row>
    <row r="4" spans="1:10" x14ac:dyDescent="0.45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5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5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5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5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5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5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45">
      <c r="A12" t="s">
        <v>173</v>
      </c>
    </row>
    <row r="13" spans="1:10" x14ac:dyDescent="0.45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5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6350</xdr:colOff>
                    <xdr:row>12</xdr:row>
                    <xdr:rowOff>6350</xdr:rowOff>
                  </from>
                  <to>
                    <xdr:col>7</xdr:col>
                    <xdr:colOff>654050</xdr:colOff>
                    <xdr:row>13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0"/>
  <dimension ref="A1:F9"/>
  <sheetViews>
    <sheetView workbookViewId="0">
      <selection activeCell="J22" sqref="J22"/>
    </sheetView>
  </sheetViews>
  <sheetFormatPr defaultRowHeight="17" x14ac:dyDescent="0.45"/>
  <sheetData>
    <row r="1" spans="1:6" ht="21" x14ac:dyDescent="0.45">
      <c r="A1" s="11" t="s">
        <v>181</v>
      </c>
      <c r="B1" s="11"/>
      <c r="C1" s="11"/>
      <c r="D1" s="11"/>
      <c r="E1" s="11"/>
      <c r="F1" s="11"/>
    </row>
    <row r="3" spans="1:6" x14ac:dyDescent="0.45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5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5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5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5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5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5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jjwh1</cp:lastModifiedBy>
  <dcterms:created xsi:type="dcterms:W3CDTF">2023-04-27T08:01:32Z</dcterms:created>
  <dcterms:modified xsi:type="dcterms:W3CDTF">2025-11-17T08:10:27Z</dcterms:modified>
</cp:coreProperties>
</file>