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inuv0\OneDrive\바탕 화면\"/>
    </mc:Choice>
  </mc:AlternateContent>
  <xr:revisionPtr revIDLastSave="0" documentId="13_ncr:1_{C102530A-A9C1-499B-9811-F4BA6A9D8DC6}" xr6:coauthVersionLast="47" xr6:coauthVersionMax="47" xr10:uidLastSave="{00000000-0000-0000-0000-000000000000}"/>
  <bookViews>
    <workbookView xWindow="-120" yWindow="-120" windowWidth="29040" windowHeight="15840" tabRatio="765" activeTab="2" xr2:uid="{0E0FC216-47B2-48BC-BA16-25062CF71296}"/>
  </bookViews>
  <sheets>
    <sheet name="기본작업" sheetId="1" r:id="rId1"/>
    <sheet name="계산작업" sheetId="2" r:id="rId2"/>
    <sheet name="기술부" sheetId="14" r:id="rId3"/>
    <sheet name="분석작업-1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 a="1"/>
  <c r="F12" i="2" s="1"/>
  <c r="F11" i="2" a="1"/>
  <c r="F11" i="2" s="1"/>
  <c r="F10" i="2" a="1"/>
  <c r="F10" i="2" s="1"/>
  <c r="B11" i="2" a="1"/>
  <c r="B11" i="2" s="1"/>
  <c r="B12" i="2" a="1"/>
  <c r="B12" i="2" s="1"/>
  <c r="B13" i="2" a="1"/>
  <c r="B13" i="2"/>
  <c r="B14" i="2" a="1"/>
  <c r="B14" i="2" s="1"/>
  <c r="B15" i="2" a="1"/>
  <c r="B15" i="2"/>
  <c r="B10" i="2" a="1"/>
  <c r="B10" i="2" s="1"/>
  <c r="F21" i="2" a="1"/>
  <c r="F21" i="2"/>
  <c r="F22" i="2" a="1"/>
  <c r="F22" i="2" s="1"/>
  <c r="F23" i="2" a="1"/>
  <c r="F23" i="2" s="1"/>
  <c r="F24" i="2" a="1"/>
  <c r="F24" i="2" s="1"/>
  <c r="F25" i="2" a="1"/>
  <c r="F25" i="2" s="1"/>
  <c r="F26" i="2" a="1"/>
  <c r="F26" i="2"/>
  <c r="F27" i="2" a="1"/>
  <c r="F27" i="2"/>
  <c r="F28" i="2" a="1"/>
  <c r="F28" i="2" s="1"/>
  <c r="F29" i="2" a="1"/>
  <c r="F29" i="2" s="1"/>
  <c r="F30" i="2" a="1"/>
  <c r="F30" i="2" s="1"/>
  <c r="F31" i="2" a="1"/>
  <c r="F31" i="2" s="1"/>
  <c r="F32" i="2" a="1"/>
  <c r="F32" i="2" s="1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E3" i="2"/>
  <c r="C4" i="2"/>
  <c r="C5" i="2"/>
  <c r="C6" i="2"/>
  <c r="C3" i="2"/>
  <c r="A34" i="1"/>
  <c r="D3" i="6"/>
  <c r="D4" i="6"/>
  <c r="D5" i="6"/>
  <c r="D6" i="6"/>
  <c r="I34" i="2" a="1"/>
  <c r="I24" i="2" a="1"/>
  <c r="I25" i="2" a="1"/>
  <c r="I36" i="2" a="1"/>
  <c r="I27" i="2" a="1"/>
  <c r="I21" i="2" a="1"/>
  <c r="I32" i="2" a="1"/>
  <c r="I38" i="2" a="1"/>
  <c r="I26" i="2" a="1"/>
  <c r="I33" i="2" a="1"/>
  <c r="I39" i="2" a="1"/>
  <c r="I31" i="2" a="1"/>
  <c r="I37" i="2" a="1"/>
  <c r="I22" i="2" a="1"/>
  <c r="I23" i="2" a="1"/>
  <c r="I29" i="2" a="1"/>
  <c r="I28" i="2" a="1"/>
  <c r="I35" i="2" a="1"/>
  <c r="I20" i="2" a="1"/>
  <c r="I30" i="2" a="1"/>
  <c r="I28" i="2" l="1"/>
  <c r="I26" i="2"/>
  <c r="I37" i="2"/>
  <c r="I31" i="2"/>
  <c r="I25" i="2"/>
  <c r="I38" i="2"/>
  <c r="I32" i="2"/>
  <c r="I36" i="2"/>
  <c r="I30" i="2"/>
  <c r="I24" i="2"/>
  <c r="I34" i="2"/>
  <c r="I35" i="2"/>
  <c r="I29" i="2"/>
  <c r="I23" i="2"/>
  <c r="I22" i="2"/>
  <c r="I39" i="2"/>
  <c r="I33" i="2"/>
  <c r="I27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EEC81D-383C-416B-A65A-E999CB522270}" sourceFile="C:\Users\inuv0\OneDrive\바탕 화면\2026_컴활1급실기_기본서(20250807)\2026기본서_컴활1급실기\01 엑셀\03 기본모의고사\성적.accdb" keepAlive="1" name="성적" type="5" refreshedVersion="8" background="1">
    <dbPr connection="Provider=Microsoft.ACE.OLEDB.12.0;User ID=Admin;Data Source=C:\Users\inuv0\OneDrive\바탕 화면\2026_컴활1급실기_기본서(20250807)\2026기본서_컴활1급실기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<sst xmlns="http://schemas.openxmlformats.org/spreadsheetml/2006/main" count="321" uniqueCount="200">
  <si>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</si>
  <si>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</si>
  <si>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</si>
  <si>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</si>
  <si>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</si>
  <si>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</si>
  <si>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</si>
  <si>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</si>
  <si>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</si>
  <si>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</si>
  <si>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</si>
  <si>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</si>
  <si>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</si>
  <si>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</si>
  <si>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</si>
  <si>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</si>
  <si>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</si>
  <si>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</si>
  <si>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</si>
  <si>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</si>
  <si>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</si>
  <si>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</si>
  <si>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</si>
  <si>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</si>
  <si>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</si>
  <si>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</si>
  <si>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</si>
  <si>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</si>
  <si>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</si>
  <si>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</si>
  <si>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</si>
  <si>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</si>
  <si>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</si>
  <si>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</si>
  <si>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</si>
  <si>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</si>
  <si>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</si>
  <si>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</si>
  <si>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</si>
  <si>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</si>
  <si>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</si>
  <si>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</si>
  <si>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</si>
  <si>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</si>
  <si>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</si>
  <si>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</si>
  <si>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</si>
  <si>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</si>
  <si>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</si>
  <si>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</si>
  <si>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</si>
  <si>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</si>
  <si>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</si>
  <si>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</si>
  <si>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</si>
  <si>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</si>
  <si>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</si>
  <si>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</si>
  <si>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</si>
  <si>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</si>
  <si>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</si>
  <si>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</si>
  <si>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</si>
  <si>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</si>
  <si>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</si>
  <si>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</si>
  <si>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</si>
  <si>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</si>
  <si>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</si>
  <si>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</si>
  <si>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</si>
  <si>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</si>
  <si>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</si>
  <si>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</si>
  <si>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</si>
  <si>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</si>
  <si>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</si>
  <si>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</si>
  <si>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</si>
  <si>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</si>
  <si>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</si>
  <si>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</si>
  <si>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</si>
  <si>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</si>
  <si>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</si>
  <si>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</si>
  <si>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</si>
  <si>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</si>
  <si>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</si>
  <si>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</si>
  <si>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</si>
  <si>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</si>
  <si>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</si>
  <si>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</si>
  <si>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</si>
  <si>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</si>
  <si>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</si>
  <si>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</si>
  <si>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</si>
  <si>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</si>
  <si>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</si>
  <si>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</si>
  <si>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</si>
  <si>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</si>
  <si>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</si>
  <si>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</si>
  <si>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</si>
  <si>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</si>
  <si>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</si>
  <si>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</si>
  <si>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</si>
  <si>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</si>
  <si>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</si>
  <si>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</si>
  <si>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</si>
  <si>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</si>
  <si>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</si>
  <si>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</si>
  <si>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</si>
  <si>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</si>
  <si>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</si>
  <si>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</si>
  <si>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</si>
  <si>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</si>
  <si>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</si>
  <si>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</si>
  <si>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</si>
  <si>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</si>
  <si>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</si>
  <si>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</si>
  <si>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</si>
  <si>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</si>
  <si>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</si>
  <si>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</si>
  <si>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</si>
  <si>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</si>
  <si>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</si>
  <si>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</si>
  <si>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</si>
  <si>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</si>
  <si>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</si>
  <si>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</si>
  <si>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</si>
  <si>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</si>
  <si>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</si>
  <si>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</si>
  <si>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</si>
  <si>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</si>
  <si>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</si>
  <si>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</si>
  <si>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</si>
  <si>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</si>
  <si>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</si>
  <si>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</si>
  <si>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</si>
  <si>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</si>
  <si>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</si>
  <si>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</si>
  <si>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</si>
  <si>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</si>
  <si>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</si>
  <si>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</si>
  <si>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</si>
  <si>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</si>
  <si>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</si>
  <si>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</si>
  <si>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</si>
  <si>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</si>
  <si>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</si>
  <si>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</si>
  <si>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</si>
  <si>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</si>
  <si>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판매1팀</t>
    <phoneticPr fontId="2" type="noConversion"/>
  </si>
  <si>
    <t>부서</t>
    <phoneticPr fontId="2" type="noConversion"/>
  </si>
  <si>
    <t>입사연도</t>
    <phoneticPr fontId="2" type="noConversion"/>
  </si>
  <si>
    <t>&gt;=2021</t>
    <phoneticPr fontId="2" type="noConversion"/>
  </si>
  <si>
    <t>박혁거</t>
  </si>
  <si>
    <t>우성룡</t>
  </si>
  <si>
    <t>최민정</t>
  </si>
  <si>
    <t>마소희</t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</si>
  <si>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</si>
  <si>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</si>
  <si>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</si>
  <si>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</si>
  <si>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</si>
  <si>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</si>
  <si>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</si>
  <si>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</si>
  <si>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</si>
  <si>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</si>
  <si>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T-001</t>
  </si>
  <si>
    <t>상</t>
  </si>
  <si>
    <t>하</t>
  </si>
  <si>
    <t>중</t>
  </si>
  <si>
    <t>열1</t>
  </si>
  <si>
    <t>합계</t>
    <phoneticPr fontId="2" type="noConversion"/>
  </si>
  <si>
    <t>평균</t>
    <phoneticPr fontId="2" type="noConversion"/>
  </si>
  <si>
    <t>누계</t>
    <phoneticPr fontId="2" type="noConversion"/>
  </si>
  <si>
    <t>개수</t>
    <phoneticPr fontId="2" type="noConversion"/>
  </si>
  <si>
    <t>평균 : 전산이론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</si>
</sst>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10">
    <dxf>
      <numFmt numFmtId="19" formatCode="yyyy/mm/dd"/>
    </dxf>
    <dxf>
      <fill>
        <patternFill>
          <fgColor theme="0"/>
          <bgColor rgb="FFFFC000"/>
        </patternFill>
      </fill>
    </dxf>
    <dxf>
      <fill>
        <patternFill>
          <fgColor theme="0"/>
          <bgColor rgb="FFFFC000"/>
        </patternFill>
      </fill>
    </dxf>
    <dxf>
      <fill>
        <patternFill>
          <fgColor theme="0"/>
          <bgColor rgb="FFFFC000"/>
        </patternFill>
      </fill>
    </dxf>
    <dxf>
      <fill>
        <patternFill>
          <fgColor theme="0"/>
          <bgColor rgb="FFFFC000"/>
        </patternFill>
      </fill>
    </dxf>
    <dxf>
      <fill>
        <patternFill>
          <fgColor theme="0"/>
          <bgColor rgb="FFFFC000"/>
        </patternFill>
      </fill>
    </dxf>
    <dxf>
      <font>
        <b/>
        <i val="0"/>
        <u val="double"/>
      </font>
    </dxf>
    <dxf>
      <fill>
        <patternFill patternType="solid">
          <fgColor rgb="FFFFC000"/>
          <bgColor rgb="FF000000"/>
        </patternFill>
      </fill>
    </dxf>
    <dxf>
      <numFmt numFmtId="178" formatCode="0&quot;점&quot;"/>
    </dxf>
    <dxf>
      <numFmt numFmtId="178" formatCode="0&quot;점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en-US" altLang="ko-KR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E-45D8-8B47-26D7C4AF9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00" i="0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1</xdr:col>
      <xdr:colOff>676275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35514539-E8EA-2779-A30B-655E4BEBA401}"/>
            </a:ext>
          </a:extLst>
        </xdr:cNvPr>
        <xdr:cNvSpPr/>
      </xdr:nvSpPr>
      <xdr:spPr>
        <a:xfrm>
          <a:off x="9525" y="1495425"/>
          <a:ext cx="150495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6</xdr:row>
      <xdr:rowOff>200025</xdr:rowOff>
    </xdr:from>
    <xdr:to>
      <xdr:col>4</xdr:col>
      <xdr:colOff>0</xdr:colOff>
      <xdr:row>9</xdr:row>
      <xdr:rowOff>200025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20A57D8B-D9F6-9BA4-5BCB-ACFEC1FD325B}"/>
            </a:ext>
          </a:extLst>
        </xdr:cNvPr>
        <xdr:cNvSpPr/>
      </xdr:nvSpPr>
      <xdr:spPr>
        <a:xfrm>
          <a:off x="1524000" y="1485900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전민재" refreshedDate="45922.837586689813" backgroundQuery="1" createdVersion="8" refreshedVersion="8" minRefreshableVersion="3" recordCount="37" xr:uid="{FA70ECDB-15CE-4D35-AB44-9F28BF9148FE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D32C9-D2AE-4745-98D9-38306E1BBE84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>
      <items count="15">
        <item x="4"/>
        <item x="5"/>
        <item x="8"/>
        <item x="11"/>
        <item x="9"/>
        <item x="3"/>
        <item x="1"/>
        <item x="2"/>
        <item x="10"/>
        <item x="0"/>
        <item x="6"/>
        <item x="7"/>
        <item x="13"/>
        <item x="12"/>
        <item t="default"/>
      </items>
    </pivotField>
    <pivotField dataField="1" compact="0" showAll="0">
      <items count="15">
        <item x="5"/>
        <item x="11"/>
        <item x="13"/>
        <item x="10"/>
        <item x="4"/>
        <item x="8"/>
        <item x="3"/>
        <item x="2"/>
        <item x="6"/>
        <item x="1"/>
        <item x="12"/>
        <item x="0"/>
        <item x="9"/>
        <item x="7"/>
        <item t="default"/>
      </items>
    </pivotField>
    <pivotField dataField="1" compact="0" showAll="0">
      <items count="6">
        <item x="4"/>
        <item x="1"/>
        <item x="2"/>
        <item x="0"/>
        <item x="3"/>
        <item t="default"/>
      </items>
    </pivotField>
    <pivotField dataField="1" compact="0" showAll="0">
      <items count="5">
        <item x="3"/>
        <item x="2"/>
        <item x="1"/>
        <item x="0"/>
        <item t="default"/>
      </items>
    </pivotField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0" numFmtId="178"/>
    <dataField name="평균 : 영어듣기" fld="8" subtotal="average" baseField="3" baseItem="0" numFmtId="178"/>
    <dataField name="평균 : 전산이론" fld="9" subtotal="average" baseField="3" baseItem="0" numFmtId="178"/>
    <dataField name="평균 : 전산실기" fld="10" subtotal="average" baseField="3" baseItem="0" numFmtId="178"/>
  </dataFields>
  <formats count="2">
    <format dxfId="9">
      <pivotArea outline="0" fieldPosition="0">
        <references count="1">
          <reference field="4294967294" count="1" selected="0">
            <x v="0"/>
          </reference>
        </references>
      </pivotArea>
    </format>
    <format dxfId="8">
      <pivotArea outline="0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4FCF45C-D75F-4648-8AB1-F86CECAB116D}" name="표4" displayName="표4" ref="A3:M13" totalsRowShown="0">
  <autoFilter ref="A3:M13" xr:uid="{A4FCF45C-D75F-4648-8AB1-F86CECAB116D}"/>
  <tableColumns count="13">
    <tableColumn id="1" xr3:uid="{06DE9E06-82DA-4918-840B-40149DE171A3}" name="사원번호"/>
    <tableColumn id="2" xr3:uid="{BB35CC9B-8BCA-4EC7-AA98-A17A474BD0A5}" name="이름"/>
    <tableColumn id="3" xr3:uid="{4A42ED7A-AB5E-446D-ACA6-F4D0BBA26997}" name="부서코드"/>
    <tableColumn id="4" xr3:uid="{6F30C061-AAA6-4A4B-8C47-62307B3697B5}" name="부서명"/>
    <tableColumn id="5" xr3:uid="{D9032B1A-2610-4047-992E-5CE2AB372640}" name="직위"/>
    <tableColumn id="6" xr3:uid="{E165668C-7446-4E9E-AE96-382A3E19304C}" name="입사일자" dataDxfId="0"/>
    <tableColumn id="7" xr3:uid="{17598BD3-8F6F-4C62-9079-C959716CDC79}" name="업무수행"/>
    <tableColumn id="8" xr3:uid="{BAD6C4A7-477C-47CB-AEEE-EE3A6F92627D}" name="영어독해"/>
    <tableColumn id="9" xr3:uid="{D6A61D36-90CA-4A7D-980C-56218F80456C}" name="영어듣기"/>
    <tableColumn id="10" xr3:uid="{87B12BE1-6B6B-4089-BFFA-AB66F70DE30A}" name="전산이론"/>
    <tableColumn id="11" xr3:uid="{141FA97F-5184-4FA7-9566-68ECA90FA785}" name="전산실기"/>
    <tableColumn id="12" xr3:uid="{147A5FD1-334E-4295-8694-9EF3BA6125AD}" name="점수"/>
    <tableColumn id="13" xr3:uid="{75B85FFE-460F-4AAF-B045-35C82DA02301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16" zoomScaleNormal="100" workbookViewId="0">
      <selection activeCell="F5" sqref="F5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AND(AVERAGE(C4,D4,E4)&gt;=80, F4&gt;=G4)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6" priority="1">
      <formula>COUNTIF($C4:$G4, 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6" zoomScaleNormal="100" workbookViewId="0">
      <selection activeCell="H15" sqref="H15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170</v>
      </c>
      <c r="F2" s="49"/>
      <c r="G2" s="50"/>
      <c r="H2" s="3" t="s">
        <v>173</v>
      </c>
      <c r="I2" s="3" t="s">
        <v>174</v>
      </c>
    </row>
    <row r="3" spans="1:9">
      <c r="A3" s="4">
        <v>2006</v>
      </c>
      <c r="B3" s="4">
        <v>2017</v>
      </c>
      <c r="C3" s="1">
        <f>COUNTIFS($D$20:$D$39,"&gt;="&amp;A3, $D$20:$D$39, "&lt;="&amp;B3)</f>
        <v>6</v>
      </c>
      <c r="E3" s="51">
        <f>DSUM(A19:G39, 7, H2:I3)</f>
        <v>1200000</v>
      </c>
      <c r="F3" s="52"/>
      <c r="G3" s="53"/>
      <c r="H3" s="3" t="s">
        <v>172</v>
      </c>
      <c r="I3" s="3" t="s">
        <v>175</v>
      </c>
    </row>
    <row r="4" spans="1:9">
      <c r="A4" s="4">
        <v>2018</v>
      </c>
      <c r="B4" s="4">
        <v>2019</v>
      </c>
      <c r="C4" s="1">
        <f t="shared" ref="C4:C6" si="0">COUNTIFS($D$20:$D$39,"&gt;="&amp;A4, $D$20:$D$39, 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TRUNC(AVERAGE(IF($A$20:$A$39=A10,$G$20:$G$39)),0)</f>
        <v>1333333</v>
      </c>
      <c r="E10" s="2" t="s">
        <v>30</v>
      </c>
      <c r="F10" s="6">
        <f t="array" ref="F10">SUM(IF((RIGHT($A$20:$A$39, 2)=E10)*IFERROR((FIND("판매",$A$20:$A$39)&gt;=1),FALSE), $G$20:$G$39))</f>
        <v>4000000</v>
      </c>
    </row>
    <row r="11" spans="1:9">
      <c r="A11" s="1" t="s">
        <v>31</v>
      </c>
      <c r="B11" s="5">
        <f t="array" ref="B11">TRUNC(AVERAGE(IF($A$20:$A$39=A11,$G$20:$G$39)),0)</f>
        <v>1250000</v>
      </c>
      <c r="E11" s="2" t="s">
        <v>32</v>
      </c>
      <c r="F11" s="6">
        <f t="array" ref="F11">SUM(IF((RIGHT($A$20:$A$39, 2)=E11)*IFERROR((FIND("판매",$A$20:$A$39)&gt;=1),FALSE), $G$20:$G$39))</f>
        <v>5000000</v>
      </c>
    </row>
    <row r="12" spans="1:9">
      <c r="A12" s="1" t="s">
        <v>33</v>
      </c>
      <c r="B12" s="5">
        <f t="array" ref="B12">TRUNC(AVERAGE(IF($A$20:$A$39=A12,$G$20:$G$39)),0)</f>
        <v>1266666</v>
      </c>
      <c r="E12" s="2" t="s">
        <v>34</v>
      </c>
      <c r="F12" s="6">
        <f t="array" ref="F12">SUM(IF((RIGHT($A$20:$A$39, 2)=E12)*IFERROR((FIND("판매",$A$20:$A$39)&gt;=1),FALSE), $G$20:$G$39))</f>
        <v>3800000</v>
      </c>
    </row>
    <row r="13" spans="1:9">
      <c r="A13" s="1" t="s">
        <v>35</v>
      </c>
      <c r="B13" s="5">
        <f t="array" ref="B13">TRUNC(AVERAGE(IF($A$20:$A$39=A13,$G$20:$G$39)),0)</f>
        <v>1137500</v>
      </c>
    </row>
    <row r="14" spans="1:9">
      <c r="A14" s="1" t="s">
        <v>36</v>
      </c>
      <c r="B14" s="5">
        <f t="array" ref="B14">TRUNC(AVERAGE(IF($A$20:$A$39=A14,$G$20:$G$39)),0)</f>
        <v>1233333</v>
      </c>
    </row>
    <row r="15" spans="1:9">
      <c r="A15" s="1" t="s">
        <v>37</v>
      </c>
      <c r="B15" s="5">
        <f t="array" ref="B15">TRUNC(AVERAGE(IF($A$20:$A$39=A15,$G$20:$G$39)),0)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UPPER(REPLACE(REPLACE(C20,2,2,RIGHT(D20,2)), 4, 2, RIGHT(C20, 2)))</f>
        <v>P1201</v>
      </c>
      <c r="F20" s="1" t="str" cm="1">
        <f t="array" ref="F20">_xlfn.IFS(LEFT(C20, 1)= "p", "부장", LEFT(C20, 1)= "k", "과장", LEFT(C20, 1)= "d", "대리", LEFT(C20, 1)= "s", 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UPPER(REPLACE(REPLACE(C21,2,2,RIGHT(D21,2)), 4, 2, RIGHT(C21, 2)))</f>
        <v>K2012</v>
      </c>
      <c r="F21" s="1" t="str" cm="1">
        <f t="array" ref="F21">_xlfn.IFS(LEFT(C21, 1)= "p", "부장", LEFT(C21, 1)= "k", "과장", LEFT(C21, 1)= "d", "대리", LEFT(C21, 1)= "s", "사원")</f>
        <v>과장</v>
      </c>
      <c r="G21" s="10">
        <v>1350000</v>
      </c>
      <c r="H21" s="10">
        <v>67500</v>
      </c>
      <c r="I21" s="1" t="str" cm="1">
        <f t="array" ref="I21">fn비고(D21)</f>
        <v xml:space="preserve"> </v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 1)= "p", "부장", LEFT(C22, 1)= "k", "과장", LEFT(C22, 1)= "d", "대리", LEFT(C22, 1)= "s", "사원")</f>
        <v>과장</v>
      </c>
      <c r="G22" s="10">
        <v>1350000</v>
      </c>
      <c r="H22" s="10">
        <v>67500</v>
      </c>
      <c r="I22" s="1" t="str" cm="1">
        <f t="array" ref="I22">fn비고(D22)</f>
        <v xml:space="preserve"> </v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 1)= "p", "부장", LEFT(C23, 1)= "k", "과장", LEFT(C23, 1)= "d", "대리", LEFT(C23, 1)= "s", "사원")</f>
        <v>과장</v>
      </c>
      <c r="G23" s="10">
        <v>1350000</v>
      </c>
      <c r="H23" s="10">
        <v>67500</v>
      </c>
      <c r="I23" s="1" t="str" cm="1">
        <f t="array" ref="I23">fn비고(D23)</f>
        <v xml:space="preserve"> </v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 1)= "p", "부장", LEFT(C24, 1)= "k", "과장", LEFT(C24, 1)= "d", "대리", LEFT(C24, 1)= "s", "사원")</f>
        <v>사원</v>
      </c>
      <c r="G24" s="10">
        <v>1000000</v>
      </c>
      <c r="H24" s="10">
        <v>30000</v>
      </c>
      <c r="I24" s="1" t="str" cm="1">
        <f t="array" ref="I24">fn비고(D24)</f>
        <v xml:space="preserve"> </v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 1)= "p", "부장", LEFT(C25, 1)= "k", "과장", LEFT(C25, 1)= "d", "대리", LEFT(C25, 1)= "s", "사원")</f>
        <v>과장</v>
      </c>
      <c r="G25" s="10">
        <v>1350000</v>
      </c>
      <c r="H25" s="10">
        <v>67500</v>
      </c>
      <c r="I25" s="1" t="str" cm="1">
        <f t="array" ref="I25">fn비고(D25)</f>
        <v xml:space="preserve"> </v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 1)= "p", "부장", LEFT(C26, 1)= "k", "과장", LEFT(C26, 1)= "d", "대리", LEFT(C26, 1)= "s", "사원")</f>
        <v>과장</v>
      </c>
      <c r="G26" s="10">
        <v>1350000</v>
      </c>
      <c r="H26" s="10">
        <v>67500</v>
      </c>
      <c r="I26" s="1" t="str" cm="1">
        <f t="array" ref="I26">fn비고(D26)</f>
        <v xml:space="preserve"> </v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 1)= "p", "부장", LEFT(C27, 1)= "k", "과장", LEFT(C27, 1)= "d", "대리", LEFT(C27, 1)= "s", "사원")</f>
        <v>대리</v>
      </c>
      <c r="G27" s="10">
        <v>1200000</v>
      </c>
      <c r="H27" s="10">
        <v>84000</v>
      </c>
      <c r="I27" s="1" t="str" cm="1">
        <f t="array" ref="I27">fn비고(D27)</f>
        <v xml:space="preserve"> </v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 1)= "p", "부장", LEFT(C28, 1)= "k", "과장", LEFT(C28, 1)= "d", "대리", LEFT(C28, 1)= "s", "사원")</f>
        <v>사원</v>
      </c>
      <c r="G28" s="10">
        <v>1000000</v>
      </c>
      <c r="H28" s="10">
        <v>50000</v>
      </c>
      <c r="I28" s="1" t="str" cm="1">
        <f t="array" ref="I28">fn비고(D28)</f>
        <v xml:space="preserve"> </v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 1)= "p", "부장", LEFT(C29, 1)= "k", "과장", LEFT(C29, 1)= "d", "대리", LEFT(C29, 1)= "s", 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 1)= "p", "부장", LEFT(C30, 1)= "k", "과장", LEFT(C30, 1)= "d", "대리", LEFT(C30, 1)= "s", 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 1)= "p", "부장", LEFT(C31, 1)= "k", "과장", LEFT(C31, 1)= "d", "대리", LEFT(C31, 1)= "s", "사원")</f>
        <v>대리</v>
      </c>
      <c r="G31" s="10">
        <v>1200000</v>
      </c>
      <c r="H31" s="10">
        <v>60000</v>
      </c>
      <c r="I31" s="1" t="str" cm="1">
        <f t="array" ref="I31">fn비고(D31)</f>
        <v xml:space="preserve"> </v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 1)= "p", "부장", LEFT(C32, 1)= "k", "과장", LEFT(C32, 1)= "d", "대리", LEFT(C32, 1)= "s", "사원")</f>
        <v>사원</v>
      </c>
      <c r="G32" s="10">
        <v>1000000</v>
      </c>
      <c r="H32" s="10">
        <v>30000</v>
      </c>
      <c r="I32" s="1" t="str" cm="1">
        <f t="array" ref="I32">fn비고(D32)</f>
        <v xml:space="preserve"> </v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 1)= "p", "부장", LEFT(C33, 1)= "k", "과장", LEFT(C33, 1)= "d", "대리", LEFT(C33, 1)= "s", 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 1)= "p", "부장", LEFT(C34, 1)= "k", "과장", LEFT(C34, 1)= "d", "대리", LEFT(C34, 1)= "s", "사원")</f>
        <v>사원</v>
      </c>
      <c r="G34" s="10">
        <v>1000000</v>
      </c>
      <c r="H34" s="10">
        <v>50000</v>
      </c>
      <c r="I34" s="1" t="str" cm="1">
        <f t="array" ref="I34">fn비고(D34)</f>
        <v xml:space="preserve"> </v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 1)= "p", "부장", LEFT(C35, 1)= "k", "과장", LEFT(C35, 1)= "d", "대리", LEFT(C35, 1)= "s", "사원")</f>
        <v>과장</v>
      </c>
      <c r="G35" s="10">
        <v>1350000</v>
      </c>
      <c r="H35" s="10">
        <v>67500</v>
      </c>
      <c r="I35" s="1" t="str" cm="1">
        <f t="array" ref="I35">fn비고(D35)</f>
        <v xml:space="preserve"> </v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 1)= "p", "부장", LEFT(C36, 1)= "k", "과장", LEFT(C36, 1)= "d", "대리", LEFT(C36, 1)= "s", "사원")</f>
        <v>사원</v>
      </c>
      <c r="G36" s="10">
        <v>1000000</v>
      </c>
      <c r="H36" s="10">
        <v>30000</v>
      </c>
      <c r="I36" s="1" t="str" cm="1">
        <f t="array" ref="I36">fn비고(D36)</f>
        <v xml:space="preserve"> </v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 1)= "p", "부장", LEFT(C37, 1)= "k", "과장", LEFT(C37, 1)= "d", "대리", LEFT(C37, 1)= "s", "사원")</f>
        <v>대리</v>
      </c>
      <c r="G37" s="10">
        <v>1200000</v>
      </c>
      <c r="H37" s="10">
        <v>36000</v>
      </c>
      <c r="I37" s="1" t="str" cm="1">
        <f t="array" ref="I37">fn비고(D37)</f>
        <v xml:space="preserve"> </v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 1)= "p", "부장", LEFT(C38, 1)= "k", "과장", LEFT(C38, 1)= "d", "대리", LEFT(C38, 1)= "s", "사원")</f>
        <v>과장</v>
      </c>
      <c r="G38" s="10">
        <v>1350000</v>
      </c>
      <c r="H38" s="10">
        <v>94500</v>
      </c>
      <c r="I38" s="1" t="str" cm="1">
        <f t="array" ref="I38">fn비고(D38)</f>
        <v xml:space="preserve"> </v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 1)= "p", "부장", LEFT(C39, 1)= "k", "과장", LEFT(C39, 1)= "d", "대리", LEFT(C39, 1)= "s", "사원")</f>
        <v>사원</v>
      </c>
      <c r="G39" s="10">
        <v>1000000</v>
      </c>
      <c r="H39" s="10">
        <v>50000</v>
      </c>
      <c r="I39" s="1" t="str" cm="1">
        <f t="array" ref="I39">fn비고(D39)</f>
        <v xml:space="preserve"> </v>
      </c>
    </row>
  </sheetData>
  <mergeCells count="2">
    <mergeCell ref="E2:G2"/>
    <mergeCell ref="E3:G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B442-35BE-43F5-BC56-D48201A0733D}">
  <dimension ref="A1:M13"/>
  <sheetViews>
    <sheetView tabSelected="1" workbookViewId="0">
      <selection activeCell="O7" sqref="O7"/>
    </sheetView>
  </sheetViews>
  <sheetFormatPr defaultRowHeight="16.5"/>
  <cols>
    <col min="1" max="1" width="11.25" bestFit="1" customWidth="1"/>
    <col min="2" max="2" width="9.125" bestFit="1" customWidth="1"/>
    <col min="3" max="3" width="11.25" bestFit="1" customWidth="1"/>
    <col min="4" max="4" width="9.375" bestFit="1" customWidth="1"/>
    <col min="5" max="5" width="9.125" bestFit="1" customWidth="1"/>
    <col min="6" max="11" width="11.25" bestFit="1" customWidth="1"/>
    <col min="12" max="13" width="9.125" bestFit="1" customWidth="1"/>
  </cols>
  <sheetData>
    <row r="1" spans="1:13">
      <c r="A1" s="59" t="s">
        <v>199</v>
      </c>
    </row>
    <row r="3" spans="1:13">
      <c r="A3" t="s">
        <v>185</v>
      </c>
      <c r="B3" t="s">
        <v>0</v>
      </c>
      <c r="C3" t="s">
        <v>186</v>
      </c>
      <c r="D3" t="s">
        <v>88</v>
      </c>
      <c r="E3" t="s">
        <v>43</v>
      </c>
      <c r="F3" t="s">
        <v>187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188</v>
      </c>
      <c r="M3" t="s">
        <v>189</v>
      </c>
    </row>
    <row r="4" spans="1:13">
      <c r="A4">
        <v>200131</v>
      </c>
      <c r="B4" t="s">
        <v>179</v>
      </c>
      <c r="C4" t="s">
        <v>190</v>
      </c>
      <c r="D4" t="s">
        <v>95</v>
      </c>
      <c r="E4" t="s">
        <v>96</v>
      </c>
      <c r="F4" s="7">
        <v>44933</v>
      </c>
      <c r="G4">
        <v>90</v>
      </c>
      <c r="H4">
        <v>76</v>
      </c>
      <c r="I4">
        <v>72</v>
      </c>
      <c r="J4">
        <v>100</v>
      </c>
      <c r="K4">
        <v>100</v>
      </c>
      <c r="L4">
        <v>87.6</v>
      </c>
      <c r="M4" t="s">
        <v>191</v>
      </c>
    </row>
    <row r="5" spans="1:13">
      <c r="A5">
        <v>200124</v>
      </c>
      <c r="B5" t="s">
        <v>94</v>
      </c>
      <c r="C5" t="s">
        <v>190</v>
      </c>
      <c r="D5" t="s">
        <v>95</v>
      </c>
      <c r="E5" t="s">
        <v>96</v>
      </c>
      <c r="F5" s="7">
        <v>44928</v>
      </c>
      <c r="G5">
        <v>70</v>
      </c>
      <c r="H5">
        <v>52</v>
      </c>
      <c r="I5">
        <v>64</v>
      </c>
      <c r="J5">
        <v>70</v>
      </c>
      <c r="K5">
        <v>90</v>
      </c>
      <c r="L5">
        <v>69.2</v>
      </c>
      <c r="M5" t="s">
        <v>192</v>
      </c>
    </row>
    <row r="6" spans="1:13">
      <c r="A6">
        <v>200106</v>
      </c>
      <c r="B6" t="s">
        <v>178</v>
      </c>
      <c r="C6" t="s">
        <v>190</v>
      </c>
      <c r="D6" t="s">
        <v>95</v>
      </c>
      <c r="E6" t="s">
        <v>99</v>
      </c>
      <c r="F6" s="7">
        <v>44201</v>
      </c>
      <c r="G6">
        <v>50</v>
      </c>
      <c r="H6">
        <v>40</v>
      </c>
      <c r="I6">
        <v>28</v>
      </c>
      <c r="J6">
        <v>0</v>
      </c>
      <c r="K6">
        <v>90</v>
      </c>
      <c r="L6">
        <v>41.6</v>
      </c>
      <c r="M6" t="s">
        <v>192</v>
      </c>
    </row>
    <row r="7" spans="1:13">
      <c r="A7">
        <v>200105</v>
      </c>
      <c r="B7" t="s">
        <v>177</v>
      </c>
      <c r="C7" t="s">
        <v>190</v>
      </c>
      <c r="D7" t="s">
        <v>95</v>
      </c>
      <c r="E7" t="s">
        <v>99</v>
      </c>
      <c r="F7" s="7">
        <v>44201</v>
      </c>
      <c r="G7">
        <v>80</v>
      </c>
      <c r="H7">
        <v>40</v>
      </c>
      <c r="I7">
        <v>24</v>
      </c>
      <c r="J7">
        <v>80</v>
      </c>
      <c r="K7">
        <v>100</v>
      </c>
      <c r="L7">
        <v>64.8</v>
      </c>
      <c r="M7" t="s">
        <v>192</v>
      </c>
    </row>
    <row r="8" spans="1:13">
      <c r="A8">
        <v>200115</v>
      </c>
      <c r="B8" t="s">
        <v>102</v>
      </c>
      <c r="C8" t="s">
        <v>190</v>
      </c>
      <c r="D8" t="s">
        <v>95</v>
      </c>
      <c r="E8" t="s">
        <v>99</v>
      </c>
      <c r="F8" s="7">
        <v>44774</v>
      </c>
      <c r="G8">
        <v>70</v>
      </c>
      <c r="H8">
        <v>52</v>
      </c>
      <c r="I8">
        <v>48</v>
      </c>
      <c r="J8">
        <v>0</v>
      </c>
      <c r="K8">
        <v>100</v>
      </c>
      <c r="L8">
        <v>54</v>
      </c>
      <c r="M8" t="s">
        <v>192</v>
      </c>
    </row>
    <row r="9" spans="1:13">
      <c r="A9">
        <v>200108</v>
      </c>
      <c r="B9" t="s">
        <v>103</v>
      </c>
      <c r="C9" t="s">
        <v>190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193</v>
      </c>
    </row>
    <row r="10" spans="1:13">
      <c r="A10">
        <v>200107</v>
      </c>
      <c r="B10" t="s">
        <v>176</v>
      </c>
      <c r="C10" t="s">
        <v>190</v>
      </c>
      <c r="D10" t="s">
        <v>95</v>
      </c>
      <c r="E10" t="s">
        <v>99</v>
      </c>
      <c r="F10" s="7">
        <v>44201</v>
      </c>
      <c r="G10">
        <v>80</v>
      </c>
      <c r="H10">
        <v>52</v>
      </c>
      <c r="I10">
        <v>36</v>
      </c>
      <c r="J10">
        <v>80</v>
      </c>
      <c r="K10">
        <v>80</v>
      </c>
      <c r="L10">
        <v>65.599999999999994</v>
      </c>
      <c r="M10" t="s">
        <v>192</v>
      </c>
    </row>
    <row r="11" spans="1:13">
      <c r="A11">
        <v>200130</v>
      </c>
      <c r="B11" t="s">
        <v>112</v>
      </c>
      <c r="C11" t="s">
        <v>190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191</v>
      </c>
    </row>
    <row r="12" spans="1:13">
      <c r="A12">
        <v>200118</v>
      </c>
      <c r="B12" t="s">
        <v>106</v>
      </c>
      <c r="C12" t="s">
        <v>190</v>
      </c>
      <c r="D12" t="s">
        <v>95</v>
      </c>
      <c r="E12" t="s">
        <v>99</v>
      </c>
      <c r="F12" s="7">
        <v>44780</v>
      </c>
      <c r="G12">
        <v>70</v>
      </c>
      <c r="H12">
        <v>64</v>
      </c>
      <c r="I12">
        <v>56</v>
      </c>
      <c r="J12">
        <v>90</v>
      </c>
      <c r="K12">
        <v>100</v>
      </c>
      <c r="L12">
        <v>76</v>
      </c>
      <c r="M12" t="s">
        <v>193</v>
      </c>
    </row>
    <row r="13" spans="1:13">
      <c r="A13">
        <v>200121</v>
      </c>
      <c r="B13" t="s">
        <v>107</v>
      </c>
      <c r="C13" t="s">
        <v>190</v>
      </c>
      <c r="D13" t="s">
        <v>95</v>
      </c>
      <c r="E13" t="s">
        <v>99</v>
      </c>
      <c r="F13" s="7">
        <v>44785</v>
      </c>
      <c r="G13">
        <v>80</v>
      </c>
      <c r="H13">
        <v>68</v>
      </c>
      <c r="I13">
        <v>60</v>
      </c>
      <c r="J13">
        <v>100</v>
      </c>
      <c r="K13">
        <v>100</v>
      </c>
      <c r="L13">
        <v>81.599999999999994</v>
      </c>
      <c r="M13" t="s">
        <v>193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1EF4-3ADE-4EF7-8B13-E5038CD3B3B9}">
  <sheetPr codeName="Sheet8"/>
  <dimension ref="A2:E8"/>
  <sheetViews>
    <sheetView workbookViewId="0">
      <selection activeCell="D5" sqref="D5"/>
    </sheetView>
  </sheetViews>
  <sheetFormatPr defaultRowHeight="16.5"/>
  <cols>
    <col min="1" max="1" width="9.375" bestFit="1" customWidth="1"/>
    <col min="2" max="5" width="15.25" bestFit="1" customWidth="1"/>
    <col min="6" max="6" width="13.125" bestFit="1" customWidth="1"/>
    <col min="7" max="9" width="7.375" bestFit="1" customWidth="1"/>
    <col min="10" max="10" width="15.25" bestFit="1" customWidth="1"/>
    <col min="11" max="13" width="7.375" bestFit="1" customWidth="1"/>
    <col min="14" max="14" width="15.25" bestFit="1" customWidth="1"/>
    <col min="15" max="17" width="7.375" bestFit="1" customWidth="1"/>
    <col min="18" max="21" width="20.125" bestFit="1" customWidth="1"/>
  </cols>
  <sheetData>
    <row r="2" spans="1:5">
      <c r="A2" s="39" t="s">
        <v>0</v>
      </c>
      <c r="B2" t="s">
        <v>180</v>
      </c>
    </row>
    <row r="4" spans="1:5">
      <c r="A4" s="39" t="s">
        <v>88</v>
      </c>
      <c r="B4" t="s">
        <v>181</v>
      </c>
      <c r="C4" t="s">
        <v>182</v>
      </c>
      <c r="D4" t="s">
        <v>183</v>
      </c>
      <c r="E4" t="s">
        <v>184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H17"/>
  <sheetViews>
    <sheetView workbookViewId="0">
      <selection activeCell="C10" sqref="C10"/>
    </sheetView>
  </sheetViews>
  <sheetFormatPr defaultRowHeight="16.5"/>
  <cols>
    <col min="4" max="8" width="9.87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8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7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7B8C4EF1-41DC-4EB6-921F-2782FFE87B84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L18" sqref="L18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C14" sqref="C14"/>
    </sheetView>
  </sheetViews>
  <sheetFormatPr defaultRowHeight="16.5"/>
  <cols>
    <col min="1" max="1" width="11" bestFit="1" customWidth="1"/>
    <col min="2" max="3" width="11.25" bestFit="1" customWidth="1"/>
    <col min="4" max="4" width="11" bestFit="1" customWidth="1"/>
  </cols>
  <sheetData>
    <row r="1" spans="1:4" ht="17.25" thickBot="1">
      <c r="A1" s="56" t="s">
        <v>132</v>
      </c>
      <c r="B1" s="57"/>
      <c r="C1" s="57"/>
      <c r="D1" s="58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4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4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4" ht="17.25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5" priority="1" operator="greaterThanOrEqual">
      <formula>1</formula>
    </cfRule>
    <cfRule type="cellIs" dxfId="4" priority="2" operator="greaterThanOrEqual">
      <formula>1</formula>
    </cfRule>
    <cfRule type="cellIs" dxfId="3" priority="3" operator="greaterThanOrEqual">
      <formula>1</formula>
    </cfRule>
    <cfRule type="cellIs" dxfId="2" priority="4" operator="greaterThanOrEqual">
      <formula>1</formula>
    </cfRule>
    <cfRule type="cellIs" dxfId="1" priority="5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E8" sqref="E8"/>
    </sheetView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7169" r:id="rId4" name="cmd등록">
          <controlPr defaultSize="0" autoLine="0" autoPict="0" r:id="rId5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4" name="cmd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q A 2 W + O 1 Z 9 K l A A A A 9 g A A A B I A H A B D b 2 5 m a W c v U G F j a 2 F n Z S 5 4 b W w g o h g A K K A U A A A A A A A A A A A A A A A A A A A A A A A A A A A A h Y 8 9 D o I w A I W v Q r r T H z R K S C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C 0 i W M c Q U T Z D m S n + F a N z 7 b H 8 g X f W N 6 z v J a h O u d x R N k a L 3 B / Y A U E s D B B Q A A g A I A K 6 g N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o D Z b K I p H u A 4 A A A A R A A A A E w A c A E Z v c m 1 1 b G F z L 1 N l Y 3 R p b 2 4 x L m 0 g o h g A K K A U A A A A A A A A A A A A A A A A A A A A A A A A A A A A K 0 5 N L s n M z 1 M I h t C G 1 g B Q S w E C L Q A U A A I A C A C u o D Z b 4 7 V n 0 q U A A A D 2 A A A A E g A A A A A A A A A A A A A A A A A A A A A A Q 2 9 u Z m l n L 1 B h Y 2 t h Z 2 U u e G 1 s U E s B A i 0 A F A A C A A g A r q A 2 W w / K 6 a u k A A A A 6 Q A A A B M A A A A A A A A A A A A A A A A A 8 Q A A A F t D b 2 5 0 Z W 5 0 X 1 R 5 c G V z X S 5 4 b W x Q S w E C L Q A U A A I A C A C u o D Z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x 5 3 s H C I F k S B j K 2 W 9 L 0 + + Q A A A A A C A A A A A A A Q Z g A A A A E A A C A A A A A L l 7 9 h c z / e K C u n 3 N w m S h d 6 2 t 9 e Q 1 o D m L F v q x P X L T 0 o R Q A A A A A O g A A A A A I A A C A A A A C 9 D + 1 B u 0 l k H V j A U f / W M p 5 k R R E G 0 X x v + w p p 9 g c n N c Q R 2 V A A A A D H M 4 S j m w y D o U K K P 6 R Q G A M v 1 O K C m j E c l G r 7 Z 3 E p x s X e t x y T d L J A c L t o D / H m 4 Y W I 9 P M N u w O L 6 z I S m Z w o G v O 9 f 1 v C v o y V J P U w G A X q p 3 3 r e d 5 Y f 0 A A A A C N S V 2 p K 0 A V V W W 0 W v K G s Q g s A i L X + B 8 B a l 5 j 9 q m V f r B 4 5 t W w 4 W M P e a J v c F 7 K 5 p 6 X j n F V P D 9 k W m o W z U O t G l T C 2 u m I < / D a t a M a s h u p > 
</file>

<file path=customXml/itemProps1.xml><?xml version="1.0" encoding="utf-8"?>
<ds:datastoreItem xmlns:ds="http://schemas.openxmlformats.org/officeDocument/2006/customXml" ds:itemID="{40E85B4C-3842-4604-8714-F3BE6CEBC2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전민재</cp:lastModifiedBy>
  <dcterms:created xsi:type="dcterms:W3CDTF">2023-05-11T11:47:16Z</dcterms:created>
  <dcterms:modified xsi:type="dcterms:W3CDTF">2025-09-22T12:16:04Z</dcterms:modified>
</cp:coreProperties>
</file>