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5261B4B7-B7E2-4119-83B0-6872A945E688}" xr6:coauthVersionLast="47" xr6:coauthVersionMax="47" xr10:uidLastSave="{00000000-0000-0000-0000-000000000000}"/>
  <bookViews>
    <workbookView xWindow="-110" yWindow="-110" windowWidth="25820" windowHeight="15500" tabRatio="765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E7F776-48B9-4868-B475-5925AD73B4F3}" sourceFile="C:\길벗컴활1급\01 엑셀\03 기본모의고사\성적.accdb" keepAlive="1" name="성적" type="5" refreshedVersion="8" background="1">
    <dbPr connection="Provider=Microsoft.ACE.OLEDB.12.0;User ID=Admin;Data Source=C:\길벗컴활1급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<sst xmlns="http://schemas.openxmlformats.org/spreadsheetml/2006/main" count="317" uniqueCount="196">
  <si>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</si>
  <si>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</si>
  <si>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</si>
  <si>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</si>
  <si>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</si>
  <si>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</si>
  <si>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</si>
  <si>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</si>
  <si>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</si>
  <si>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</si>
  <si>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</si>
  <si>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</si>
  <si>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</si>
  <si>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</si>
  <si>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</si>
  <si>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</si>
  <si>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</si>
  <si>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</si>
  <si>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</si>
  <si>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</si>
  <si>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</si>
  <si>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</si>
  <si>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</si>
  <si>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</si>
  <si>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</si>
  <si>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</si>
  <si>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</si>
  <si>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</si>
  <si>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</si>
  <si>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</si>
  <si>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</si>
  <si>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</si>
  <si>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</si>
  <si>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</si>
  <si>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</si>
  <si>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</si>
  <si>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</si>
  <si>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</si>
  <si>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</si>
  <si>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</si>
  <si>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</si>
  <si>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</si>
  <si>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</si>
  <si>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</si>
  <si>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</si>
  <si>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</si>
  <si>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</si>
  <si>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</si>
  <si>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</si>
  <si>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</si>
  <si>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</si>
  <si>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</si>
  <si>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</si>
  <si>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</si>
  <si>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</si>
  <si>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</si>
  <si>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</si>
  <si>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</si>
  <si>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</si>
  <si>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</si>
  <si>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</si>
  <si>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</si>
  <si>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</si>
  <si>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</si>
  <si>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</si>
  <si>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</si>
  <si>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</si>
  <si>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</si>
  <si>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</si>
  <si>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</si>
  <si>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</si>
  <si>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</si>
  <si>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</si>
  <si>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</si>
  <si>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</si>
  <si>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</si>
  <si>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</si>
  <si>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</si>
  <si>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</si>
  <si>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</si>
  <si>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</si>
  <si>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</si>
  <si>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</si>
  <si>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</si>
  <si>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</si>
  <si>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</si>
  <si>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</si>
  <si>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</si>
  <si>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</si>
  <si>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</si>
  <si>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</si>
  <si>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</si>
  <si>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</si>
  <si>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</si>
  <si>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</si>
  <si>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</si>
  <si>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</si>
  <si>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</si>
  <si>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</si>
  <si>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</si>
  <si>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</si>
  <si>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</si>
  <si>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</si>
  <si>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</si>
  <si>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</si>
  <si>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</si>
  <si>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</si>
  <si>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</si>
  <si>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</si>
  <si>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</si>
  <si>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</si>
  <si>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</si>
  <si>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</si>
  <si>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</si>
  <si>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</si>
  <si>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</si>
  <si>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</si>
  <si>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</si>
  <si>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</si>
  <si>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</si>
  <si>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</si>
  <si>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</si>
  <si>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</si>
  <si>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</si>
  <si>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</si>
  <si>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</si>
  <si>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</si>
  <si>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</si>
  <si>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</si>
  <si>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</si>
  <si>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</si>
  <si>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</si>
  <si>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</si>
  <si>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</si>
  <si>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</si>
  <si>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</si>
  <si>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</si>
  <si>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</si>
  <si>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</si>
  <si>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</si>
  <si>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</si>
  <si>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</si>
  <si>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</si>
  <si>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</si>
  <si>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</si>
  <si>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</si>
  <si>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</si>
  <si>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</si>
  <si>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</si>
  <si>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</si>
  <si>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</si>
  <si>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</si>
  <si>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</si>
  <si>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</si>
  <si>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</si>
  <si>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</si>
  <si>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</si>
  <si>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</si>
  <si>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</si>
  <si>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</si>
  <si>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</si>
  <si>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</si>
  <si>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</si>
  <si>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</si>
  <si>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</si>
  <si>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</si>
  <si>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</si>
  <si>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</si>
  <si>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</si>
  <si>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</si>
  <si>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</si>
  <si>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</si>
  <si>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마소희</t>
  </si>
  <si>
    <t>박혁거</t>
  </si>
  <si>
    <t>우성룡</t>
  </si>
  <si>
    <t>최민정</t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</si>
  <si>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</si>
  <si>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</si>
  <si>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</si>
  <si>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</si>
  <si>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</si>
  <si>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</si>
  <si>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</si>
  <si>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</si>
  <si>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</si>
  <si>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</si>
  <si>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T-001</t>
  </si>
  <si>
    <t>상</t>
  </si>
  <si>
    <t>하</t>
  </si>
  <si>
    <t>중</t>
  </si>
  <si>
    <t>평균 : 영어독해 - 부서명: 기술부, 이름: 강감찬 (+)에 대한 세부 정보</t>
  </si>
  <si>
    <t xml:space="preserve">[표1] 입사연도별 인원수 </t>
    <phoneticPr fontId="2" type="noConversion"/>
  </si>
  <si>
    <t>부서</t>
    <phoneticPr fontId="2" type="noConversion"/>
  </si>
  <si>
    <t>판매1팀</t>
    <phoneticPr fontId="2" type="noConversion"/>
  </si>
  <si>
    <t>&gt;=2021</t>
    <phoneticPr fontId="2" type="noConversion"/>
  </si>
  <si>
    <t>입사연도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</si>
</sst>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80" formatCode="[Red][&gt;=120]&quot;★&quot;* 0;[Blue][&gt;=100]&quot;☆&quot;* 0;* 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3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180" fontId="0" fillId="0" borderId="3" xfId="0" applyNumberFormat="1" applyBorder="1">
      <alignment vertical="center"/>
    </xf>
    <xf numFmtId="180" fontId="0" fillId="0" borderId="4" xfId="0" applyNumberFormat="1" applyBorder="1">
      <alignment vertical="center"/>
    </xf>
    <xf numFmtId="180" fontId="0" fillId="0" borderId="6" xfId="0" applyNumberFormat="1" applyBorder="1">
      <alignment vertical="center"/>
    </xf>
    <xf numFmtId="180" fontId="0" fillId="0" borderId="7" xfId="0" applyNumberFormat="1" applyBorder="1">
      <alignment vertical="center"/>
    </xf>
    <xf numFmtId="180" fontId="0" fillId="0" borderId="9" xfId="0" applyNumberFormat="1" applyBorder="1">
      <alignment vertical="center"/>
    </xf>
    <xf numFmtId="180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11"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fgColor indexed="64"/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numFmt numFmtId="19" formatCode="yyyy/mm/dd"/>
    </dxf>
    <dxf>
      <numFmt numFmtId="178" formatCode="0&quot;점&quot;"/>
    </dxf>
    <dxf>
      <numFmt numFmtId="178" formatCode="0&quot;점&quot;"/>
    </dxf>
    <dxf>
      <numFmt numFmtId="178" formatCode="0&quot;점&quot;"/>
    </dxf>
    <dxf>
      <numFmt numFmtId="178" formatCode="0&quot;점&quot;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0-4B17-BAC4-BFB705551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000" i="0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000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5" name="순서도: 천공 테이프 4">
          <a:extLst>
            <a:ext uri="{FF2B5EF4-FFF2-40B4-BE49-F238E27FC236}">
              <a16:creationId xmlns:a16="http://schemas.microsoft.com/office/drawing/2014/main" id="{836B294F-6D2A-1AEF-BC03-DEF547FB6597}"/>
            </a:ext>
          </a:extLst>
        </xdr:cNvPr>
        <xdr:cNvSpPr/>
      </xdr:nvSpPr>
      <xdr:spPr>
        <a:xfrm>
          <a:off x="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7" name="순서도: 천공 테이프 6">
          <a:extLst>
            <a:ext uri="{FF2B5EF4-FFF2-40B4-BE49-F238E27FC236}">
              <a16:creationId xmlns:a16="http://schemas.microsoft.com/office/drawing/2014/main" id="{4B52732E-FB95-2633-2298-371967E48AAF}"/>
            </a:ext>
          </a:extLst>
        </xdr:cNvPr>
        <xdr:cNvSpPr/>
      </xdr:nvSpPr>
      <xdr:spPr>
        <a:xfrm>
          <a:off x="149860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0</xdr:row>
          <xdr:rowOff>209550</xdr:rowOff>
        </xdr:from>
        <xdr:to>
          <xdr:col>5</xdr:col>
          <xdr:colOff>603250</xdr:colOff>
          <xdr:row>3</xdr:row>
          <xdr:rowOff>146050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채연" refreshedDate="45915.611251736111" backgroundQuery="1" createdVersion="8" refreshedVersion="8" minRefreshableVersion="3" recordCount="37" xr:uid="{1A968853-CACB-4203-A8B1-D5647C393A3A}">
  <cacheSource type="external" connectionId="1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C45492-76C9-4DA5-9E7D-0D6CF748F760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3:E7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0"/>
        <item x="2"/>
        <item x="3"/>
        <item t="default"/>
      </items>
    </pivotField>
    <pivotField compact="0" showAll="0"/>
    <pivotField compact="0" showAll="0"/>
    <pivotField compact="0" showAll="0"/>
    <pivotField dataField="1" compact="0" showAll="0">
      <items count="15">
        <item x="4"/>
        <item x="5"/>
        <item x="8"/>
        <item x="11"/>
        <item x="9"/>
        <item x="3"/>
        <item x="1"/>
        <item x="2"/>
        <item x="10"/>
        <item x="0"/>
        <item x="6"/>
        <item x="7"/>
        <item x="13"/>
        <item x="12"/>
        <item t="default"/>
      </items>
    </pivotField>
    <pivotField dataField="1" compact="0" showAll="0">
      <items count="15">
        <item x="5"/>
        <item x="11"/>
        <item x="13"/>
        <item x="10"/>
        <item x="4"/>
        <item x="8"/>
        <item x="3"/>
        <item x="2"/>
        <item x="6"/>
        <item x="1"/>
        <item x="12"/>
        <item x="0"/>
        <item x="9"/>
        <item x="7"/>
        <item t="default"/>
      </items>
    </pivotField>
    <pivotField dataField="1" compact="0" showAll="0">
      <items count="6">
        <item x="4"/>
        <item x="1"/>
        <item x="2"/>
        <item x="0"/>
        <item x="3"/>
        <item t="default"/>
      </items>
    </pivotField>
    <pivotField dataField="1" compact="0" showAll="0">
      <items count="5">
        <item x="3"/>
        <item x="2"/>
        <item x="1"/>
        <item x="0"/>
        <item t="default"/>
      </items>
    </pivotField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0" numFmtId="178"/>
    <dataField name="평균 : 영어듣기" fld="8" subtotal="average" baseField="3" baseItem="0" numFmtId="178"/>
    <dataField name="평균 : 전산이론" fld="9" subtotal="average" baseField="3" baseItem="0" numFmtId="178"/>
    <dataField name="평균 : 전산실기" fld="10" subtotal="average" baseField="3" baseItem="1" numFmtId="178"/>
  </dataFields>
  <formats count="4">
    <format dxfId="9">
      <pivotArea fieldPosition="0">
        <references count="2">
          <reference field="4294967294" count="1" selected="0">
            <x v="0"/>
          </reference>
          <reference field="3" count="1">
            <x v="0"/>
          </reference>
        </references>
      </pivotArea>
    </format>
    <format dxfId="8">
      <pivotArea outline="0" fieldPosition="0">
        <references count="1">
          <reference field="4294967294" count="1">
            <x v="0"/>
          </reference>
        </references>
      </pivotArea>
    </format>
    <format dxfId="7">
      <pivotArea outline="0" fieldPosition="0">
        <references count="1">
          <reference field="4294967294" count="1">
            <x v="2"/>
          </reference>
        </references>
      </pivotArea>
    </format>
    <format dxfId="6">
      <pivotArea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F46F2F-8263-48BC-A2DC-8E2E7A0FA74C}" name="표1" displayName="표1" ref="A3:M13" totalsRowShown="0">
  <autoFilter ref="A3:M13" xr:uid="{7BF46F2F-8263-48BC-A2DC-8E2E7A0FA74C}"/>
  <tableColumns count="13">
    <tableColumn id="1" xr3:uid="{20525A4A-7C8F-4BD5-8B9C-F0D74BB36DC8}" name="사원번호"/>
    <tableColumn id="2" xr3:uid="{7550211F-9737-43CA-88B3-876ABE035957}" name="이름"/>
    <tableColumn id="3" xr3:uid="{87E93440-90CD-4638-A7DE-32E77FA47815}" name="부서코드"/>
    <tableColumn id="4" xr3:uid="{B048B2BF-BE93-45C8-B726-20953B428629}" name="부서명"/>
    <tableColumn id="5" xr3:uid="{CCA6661E-9118-44BB-AA9C-9CC685F61236}" name="직위"/>
    <tableColumn id="6" xr3:uid="{64DAF485-02A4-4026-A7AE-6F857533B88F}" name="입사일자" dataDxfId="5"/>
    <tableColumn id="7" xr3:uid="{0A54F06D-0CD2-423D-AEB6-F5AF44B9F122}" name="업무수행"/>
    <tableColumn id="8" xr3:uid="{6113C054-C9A7-443F-AF8C-1C0B1A581A84}" name="영어독해"/>
    <tableColumn id="9" xr3:uid="{07E239AC-D89B-4560-B834-78A25F507D6F}" name="영어듣기"/>
    <tableColumn id="10" xr3:uid="{93E806BA-254D-4369-9CBC-455DEF2CDC87}" name="전산이론"/>
    <tableColumn id="11" xr3:uid="{BFEBF639-AB4A-4CF7-AF01-80C0F9AE1F4C}" name="전산실기"/>
    <tableColumn id="12" xr3:uid="{9306284D-7E28-4E46-9675-9C1EAE7DF3D1}" name="점수"/>
    <tableColumn id="13" xr3:uid="{851AB90C-AE16-48D4-9D80-5C22D5F8095C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8" workbookViewId="0">
      <selection activeCell="N21" sqref="N21"/>
    </sheetView>
  </sheetViews>
  <sheetFormatPr defaultRowHeight="17"/>
  <cols>
    <col min="1" max="1" width="12" customWidth="1"/>
    <col min="3" max="3" width="6.75" customWidth="1"/>
  </cols>
  <sheetData>
    <row r="1" spans="1:18">
      <c r="A1" t="s">
        <v>167</v>
      </c>
    </row>
    <row r="3" spans="1:18">
      <c r="A3" s="1" t="s">
        <v>168</v>
      </c>
      <c r="B3" s="1" t="s">
        <v>169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9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154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155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156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157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158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159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162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163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164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165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166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160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161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171</v>
      </c>
    </row>
    <row r="34" spans="1:7">
      <c r="A34" t="b">
        <f>AND(AVERAGE($C4:$E4)&gt;=80,$F4&gt;=$G4)</f>
        <v>0</v>
      </c>
    </row>
    <row r="36" spans="1:7">
      <c r="A36" s="1" t="s">
        <v>168</v>
      </c>
      <c r="B36" s="1" t="s">
        <v>169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154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163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165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10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topLeftCell="A17" zoomScaleNormal="100" workbookViewId="0">
      <selection activeCell="I20" sqref="I20"/>
    </sheetView>
  </sheetViews>
  <sheetFormatPr defaultRowHeight="17"/>
  <cols>
    <col min="2" max="2" width="11.58203125" bestFit="1" customWidth="1"/>
    <col min="5" max="5" width="15.5" customWidth="1"/>
    <col min="6" max="6" width="12.83203125" customWidth="1"/>
    <col min="7" max="7" width="14" customWidth="1"/>
    <col min="8" max="8" width="11.58203125" customWidth="1"/>
    <col min="9" max="9" width="11.08203125" bestFit="1" customWidth="1"/>
  </cols>
  <sheetData>
    <row r="1" spans="1:9">
      <c r="A1" t="s">
        <v>191</v>
      </c>
      <c r="E1" t="s">
        <v>14</v>
      </c>
    </row>
    <row r="2" spans="1:9">
      <c r="A2" s="1" t="s">
        <v>21</v>
      </c>
      <c r="B2" s="1" t="s">
        <v>21</v>
      </c>
      <c r="C2" s="2" t="s">
        <v>22</v>
      </c>
      <c r="E2" s="40" t="s">
        <v>170</v>
      </c>
      <c r="F2" s="41"/>
      <c r="G2" s="42"/>
      <c r="H2" s="3" t="s">
        <v>192</v>
      </c>
      <c r="I2" s="3" t="s">
        <v>195</v>
      </c>
    </row>
    <row r="3" spans="1:9">
      <c r="A3" s="4">
        <v>2006</v>
      </c>
      <c r="B3" s="4">
        <v>2017</v>
      </c>
      <c r="C3" s="1">
        <f>COUNTIFS($D$20:$D$39,"&gt;="&amp;$A3,$D$20:$D$39,"&lt;="&amp;$B3)</f>
        <v>6</v>
      </c>
      <c r="E3" s="43">
        <f>DSUM($A$19:$I$39,7,$H$2:$I$3)</f>
        <v>1200000</v>
      </c>
      <c r="F3" s="44"/>
      <c r="G3" s="45"/>
      <c r="H3" s="3" t="s">
        <v>193</v>
      </c>
      <c r="I3" s="3" t="s">
        <v>194</v>
      </c>
    </row>
    <row r="4" spans="1:9">
      <c r="A4" s="4">
        <v>2018</v>
      </c>
      <c r="B4" s="4">
        <v>2019</v>
      </c>
      <c r="C4" s="1">
        <f t="shared" ref="C4:C6" si="0">COUNTIFS($D$20:$D$39,"&gt;="&amp;$A4,$D$20:$D$39,"&lt;="&amp;$B4)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23</v>
      </c>
      <c r="E8" t="s">
        <v>24</v>
      </c>
    </row>
    <row r="9" spans="1:9">
      <c r="A9" s="1" t="s">
        <v>25</v>
      </c>
      <c r="B9" s="2" t="s">
        <v>26</v>
      </c>
      <c r="E9" s="1"/>
      <c r="F9" s="2" t="s">
        <v>27</v>
      </c>
    </row>
    <row r="10" spans="1:9">
      <c r="A10" s="1" t="s">
        <v>28</v>
      </c>
      <c r="B10" s="5">
        <f t="array" ref="B10">TRUNC(AVERAGE(IF($A$20:$A$39=$A10, $G$20:$G$39)))</f>
        <v>1333333</v>
      </c>
      <c r="E10" s="2" t="s">
        <v>29</v>
      </c>
      <c r="F10" s="6"/>
    </row>
    <row r="11" spans="1:9">
      <c r="A11" s="1" t="s">
        <v>30</v>
      </c>
      <c r="B11" s="5">
        <f t="array" ref="B11">TRUNC(AVERAGE(IF($A$20:$A$39=$A11, $G$20:$G$39)))</f>
        <v>1250000</v>
      </c>
      <c r="E11" s="2" t="s">
        <v>31</v>
      </c>
      <c r="F11" s="6"/>
    </row>
    <row r="12" spans="1:9">
      <c r="A12" s="1" t="s">
        <v>32</v>
      </c>
      <c r="B12" s="5">
        <f t="array" ref="B12">TRUNC(AVERAGE(IF($A$20:$A$39=$A12, $G$20:$G$39)))</f>
        <v>1266666</v>
      </c>
      <c r="E12" s="2" t="s">
        <v>33</v>
      </c>
      <c r="F12" s="6"/>
    </row>
    <row r="13" spans="1:9">
      <c r="A13" s="1" t="s">
        <v>34</v>
      </c>
      <c r="B13" s="5">
        <f t="array" ref="B13">TRUNC(AVERAGE(IF($A$20:$A$39=$A13, $G$20:$G$39)))</f>
        <v>1137500</v>
      </c>
    </row>
    <row r="14" spans="1:9">
      <c r="A14" s="1" t="s">
        <v>35</v>
      </c>
      <c r="B14" s="5">
        <f t="array" ref="B14">TRUNC(AVERAGE(IF($A$20:$A$39=$A14, $G$20:$G$39)))</f>
        <v>1233333</v>
      </c>
    </row>
    <row r="15" spans="1:9">
      <c r="A15" s="1" t="s">
        <v>36</v>
      </c>
      <c r="B15" s="5">
        <f t="array" ref="B15">TRUNC(AVERAGE(IF($A$20:$A$39=$A15, $G$20:$G$39)))</f>
        <v>1175000</v>
      </c>
    </row>
    <row r="18" spans="1:9">
      <c r="A18" t="s">
        <v>37</v>
      </c>
      <c r="H18" t="s">
        <v>38</v>
      </c>
      <c r="I18" s="7">
        <v>45170</v>
      </c>
    </row>
    <row r="19" spans="1:9">
      <c r="A19" s="8" t="s">
        <v>25</v>
      </c>
      <c r="B19" s="8" t="s">
        <v>39</v>
      </c>
      <c r="C19" s="8" t="s">
        <v>40</v>
      </c>
      <c r="D19" s="8" t="s">
        <v>21</v>
      </c>
      <c r="E19" s="2" t="s">
        <v>41</v>
      </c>
      <c r="F19" s="2" t="s">
        <v>42</v>
      </c>
      <c r="G19" s="8" t="s">
        <v>43</v>
      </c>
      <c r="H19" s="8" t="s">
        <v>44</v>
      </c>
      <c r="I19" s="2" t="s">
        <v>45</v>
      </c>
    </row>
    <row r="20" spans="1:9">
      <c r="A20" s="1" t="s">
        <v>28</v>
      </c>
      <c r="B20" s="1" t="s">
        <v>46</v>
      </c>
      <c r="C20" s="1" t="s">
        <v>47</v>
      </c>
      <c r="D20" s="9">
        <v>2012</v>
      </c>
      <c r="E20" s="1" t="str">
        <f>UPPER(REPLACE($C20,2,0,RIGHT($D20,2)))</f>
        <v>P1201</v>
      </c>
      <c r="F20" s="1" t="str" cm="1">
        <f t="array" ref="F20:F39">_xlfn.IFS(LEFT($C$20:$C$39,1)="p", "부장", LEFT($C$20:$C$39,1)="s","사원", LEFT($C$20:$C$39,1)="k","과장",LEFT($C$20:$C$39,1)="d","대리")</f>
        <v>부장</v>
      </c>
      <c r="G20" s="10">
        <v>1450000</v>
      </c>
      <c r="H20" s="10">
        <v>145000</v>
      </c>
      <c r="I20" s="1"/>
    </row>
    <row r="21" spans="1:9">
      <c r="A21" s="1" t="s">
        <v>36</v>
      </c>
      <c r="B21" s="1" t="s">
        <v>48</v>
      </c>
      <c r="C21" s="1" t="s">
        <v>49</v>
      </c>
      <c r="D21" s="9">
        <v>2020</v>
      </c>
      <c r="E21" s="1" t="str">
        <f t="shared" ref="E21:E39" si="1">UPPER(REPLACE($C21,2,0,RIGHT($D21,2)))</f>
        <v>K2012</v>
      </c>
      <c r="F21" s="1" t="str">
        <v>과장</v>
      </c>
      <c r="G21" s="10">
        <v>1350000</v>
      </c>
      <c r="H21" s="10">
        <v>67500</v>
      </c>
      <c r="I21" s="1"/>
    </row>
    <row r="22" spans="1:9">
      <c r="A22" s="1" t="s">
        <v>30</v>
      </c>
      <c r="B22" s="1" t="s">
        <v>50</v>
      </c>
      <c r="C22" s="1" t="s">
        <v>51</v>
      </c>
      <c r="D22" s="9">
        <v>2021</v>
      </c>
      <c r="E22" s="1" t="str">
        <f t="shared" si="1"/>
        <v>K2102</v>
      </c>
      <c r="F22" s="1" t="str">
        <v>과장</v>
      </c>
      <c r="G22" s="10">
        <v>1350000</v>
      </c>
      <c r="H22" s="10">
        <v>67500</v>
      </c>
      <c r="I22" s="1"/>
    </row>
    <row r="23" spans="1:9">
      <c r="A23" s="1" t="s">
        <v>34</v>
      </c>
      <c r="B23" s="1" t="s">
        <v>52</v>
      </c>
      <c r="C23" s="1" t="s">
        <v>53</v>
      </c>
      <c r="D23" s="9">
        <v>2020</v>
      </c>
      <c r="E23" s="1" t="str">
        <f t="shared" si="1"/>
        <v>K2034</v>
      </c>
      <c r="F23" s="1" t="str">
        <v>과장</v>
      </c>
      <c r="G23" s="10">
        <v>1350000</v>
      </c>
      <c r="H23" s="10">
        <v>67500</v>
      </c>
      <c r="I23" s="1"/>
    </row>
    <row r="24" spans="1:9">
      <c r="A24" s="1" t="s">
        <v>32</v>
      </c>
      <c r="B24" s="1" t="s">
        <v>54</v>
      </c>
      <c r="C24" s="1" t="s">
        <v>55</v>
      </c>
      <c r="D24" s="9">
        <v>2019</v>
      </c>
      <c r="E24" s="1" t="str">
        <f t="shared" si="1"/>
        <v>S1962</v>
      </c>
      <c r="F24" s="1" t="str">
        <v>사원</v>
      </c>
      <c r="G24" s="10">
        <v>1000000</v>
      </c>
      <c r="H24" s="10">
        <v>30000</v>
      </c>
      <c r="I24" s="1"/>
    </row>
    <row r="25" spans="1:9">
      <c r="A25" s="1" t="s">
        <v>35</v>
      </c>
      <c r="B25" s="1" t="s">
        <v>56</v>
      </c>
      <c r="C25" s="1" t="s">
        <v>57</v>
      </c>
      <c r="D25" s="9">
        <v>2021</v>
      </c>
      <c r="E25" s="1" t="str">
        <f t="shared" si="1"/>
        <v>K2123</v>
      </c>
      <c r="F25" s="1" t="str">
        <v>과장</v>
      </c>
      <c r="G25" s="10">
        <v>1350000</v>
      </c>
      <c r="H25" s="10">
        <v>67500</v>
      </c>
      <c r="I25" s="1"/>
    </row>
    <row r="26" spans="1:9">
      <c r="A26" s="1" t="s">
        <v>28</v>
      </c>
      <c r="B26" s="1" t="s">
        <v>58</v>
      </c>
      <c r="C26" s="1" t="s">
        <v>59</v>
      </c>
      <c r="D26" s="9">
        <v>2020</v>
      </c>
      <c r="E26" s="1" t="str">
        <f t="shared" si="1"/>
        <v>K2001</v>
      </c>
      <c r="F26" s="1" t="str">
        <v>과장</v>
      </c>
      <c r="G26" s="10">
        <v>1350000</v>
      </c>
      <c r="H26" s="10">
        <v>67500</v>
      </c>
      <c r="I26" s="1"/>
    </row>
    <row r="27" spans="1:9">
      <c r="A27" s="1" t="s">
        <v>34</v>
      </c>
      <c r="B27" s="1" t="s">
        <v>60</v>
      </c>
      <c r="C27" s="1" t="s">
        <v>61</v>
      </c>
      <c r="D27" s="9">
        <v>2015</v>
      </c>
      <c r="E27" s="1" t="str">
        <f t="shared" si="1"/>
        <v>D1509</v>
      </c>
      <c r="F27" s="1" t="str">
        <v>대리</v>
      </c>
      <c r="G27" s="10">
        <v>1200000</v>
      </c>
      <c r="H27" s="10">
        <v>84000</v>
      </c>
      <c r="I27" s="1"/>
    </row>
    <row r="28" spans="1:9">
      <c r="A28" s="1" t="s">
        <v>30</v>
      </c>
      <c r="B28" s="1" t="s">
        <v>62</v>
      </c>
      <c r="C28" s="1" t="s">
        <v>63</v>
      </c>
      <c r="D28" s="9">
        <v>2023</v>
      </c>
      <c r="E28" s="1" t="str">
        <f t="shared" si="1"/>
        <v>S2317</v>
      </c>
      <c r="F28" s="1" t="str">
        <v>사원</v>
      </c>
      <c r="G28" s="10">
        <v>1000000</v>
      </c>
      <c r="H28" s="10">
        <v>50000</v>
      </c>
      <c r="I28" s="1"/>
    </row>
    <row r="29" spans="1:9">
      <c r="A29" s="1" t="s">
        <v>32</v>
      </c>
      <c r="B29" s="1" t="s">
        <v>64</v>
      </c>
      <c r="C29" s="1" t="s">
        <v>65</v>
      </c>
      <c r="D29" s="9">
        <v>2007</v>
      </c>
      <c r="E29" s="1" t="str">
        <f t="shared" si="1"/>
        <v>P0703</v>
      </c>
      <c r="F29" s="1" t="str">
        <v>부장</v>
      </c>
      <c r="G29" s="10">
        <v>1450000</v>
      </c>
      <c r="H29" s="10">
        <v>101500</v>
      </c>
      <c r="I29" s="1"/>
    </row>
    <row r="30" spans="1:9">
      <c r="A30" s="1" t="s">
        <v>35</v>
      </c>
      <c r="B30" s="1" t="s">
        <v>66</v>
      </c>
      <c r="C30" s="1" t="s">
        <v>67</v>
      </c>
      <c r="D30" s="9">
        <v>2010</v>
      </c>
      <c r="E30" s="1" t="str">
        <f t="shared" si="1"/>
        <v>K1005</v>
      </c>
      <c r="F30" s="1" t="str">
        <v>과장</v>
      </c>
      <c r="G30" s="10">
        <v>1350000</v>
      </c>
      <c r="H30" s="10">
        <v>94500</v>
      </c>
      <c r="I30" s="1"/>
    </row>
    <row r="31" spans="1:9">
      <c r="A31" s="1" t="s">
        <v>28</v>
      </c>
      <c r="B31" s="1" t="s">
        <v>68</v>
      </c>
      <c r="C31" s="1" t="s">
        <v>69</v>
      </c>
      <c r="D31" s="9">
        <v>2022</v>
      </c>
      <c r="E31" s="1" t="str">
        <f t="shared" si="1"/>
        <v>D2201</v>
      </c>
      <c r="F31" s="1" t="str">
        <v>대리</v>
      </c>
      <c r="G31" s="10">
        <v>1200000</v>
      </c>
      <c r="H31" s="10">
        <v>60000</v>
      </c>
      <c r="I31" s="1"/>
    </row>
    <row r="32" spans="1:9">
      <c r="A32" s="1" t="s">
        <v>34</v>
      </c>
      <c r="B32" s="1" t="s">
        <v>70</v>
      </c>
      <c r="C32" s="1" t="s">
        <v>71</v>
      </c>
      <c r="D32" s="9">
        <v>2023</v>
      </c>
      <c r="E32" s="1" t="str">
        <f t="shared" si="1"/>
        <v>S2332</v>
      </c>
      <c r="F32" s="1" t="str">
        <v>사원</v>
      </c>
      <c r="G32" s="10">
        <v>1000000</v>
      </c>
      <c r="H32" s="10">
        <v>30000</v>
      </c>
      <c r="I32" s="1"/>
    </row>
    <row r="33" spans="1:9">
      <c r="A33" s="1" t="s">
        <v>30</v>
      </c>
      <c r="B33" s="1" t="s">
        <v>72</v>
      </c>
      <c r="C33" s="1" t="s">
        <v>73</v>
      </c>
      <c r="D33" s="9">
        <v>2010</v>
      </c>
      <c r="E33" s="1" t="str">
        <f t="shared" si="1"/>
        <v>P1002</v>
      </c>
      <c r="F33" s="1" t="str">
        <v>부장</v>
      </c>
      <c r="G33" s="10">
        <v>1450000</v>
      </c>
      <c r="H33" s="10">
        <v>101500</v>
      </c>
      <c r="I33" s="1"/>
    </row>
    <row r="34" spans="1:9">
      <c r="A34" s="1" t="s">
        <v>35</v>
      </c>
      <c r="B34" s="1" t="s">
        <v>74</v>
      </c>
      <c r="C34" s="1" t="s">
        <v>75</v>
      </c>
      <c r="D34" s="9">
        <v>2023</v>
      </c>
      <c r="E34" s="1" t="str">
        <f t="shared" si="1"/>
        <v>S2334</v>
      </c>
      <c r="F34" s="1" t="str">
        <v>사원</v>
      </c>
      <c r="G34" s="10">
        <v>1000000</v>
      </c>
      <c r="H34" s="10">
        <v>50000</v>
      </c>
      <c r="I34" s="1"/>
    </row>
    <row r="35" spans="1:9">
      <c r="A35" s="1" t="s">
        <v>32</v>
      </c>
      <c r="B35" s="1" t="s">
        <v>76</v>
      </c>
      <c r="C35" s="1" t="s">
        <v>77</v>
      </c>
      <c r="D35" s="9">
        <v>2021</v>
      </c>
      <c r="E35" s="1" t="str">
        <f t="shared" si="1"/>
        <v>K2103</v>
      </c>
      <c r="F35" s="1" t="str">
        <v>과장</v>
      </c>
      <c r="G35" s="10">
        <v>1350000</v>
      </c>
      <c r="H35" s="10">
        <v>67500</v>
      </c>
      <c r="I35" s="1"/>
    </row>
    <row r="36" spans="1:9">
      <c r="A36" s="1" t="s">
        <v>36</v>
      </c>
      <c r="B36" s="1" t="s">
        <v>78</v>
      </c>
      <c r="C36" s="1" t="s">
        <v>79</v>
      </c>
      <c r="D36" s="9">
        <v>2021</v>
      </c>
      <c r="E36" s="1" t="str">
        <f t="shared" si="1"/>
        <v>S2151</v>
      </c>
      <c r="F36" s="1" t="str">
        <v>사원</v>
      </c>
      <c r="G36" s="10">
        <v>1000000</v>
      </c>
      <c r="H36" s="10">
        <v>30000</v>
      </c>
      <c r="I36" s="1"/>
    </row>
    <row r="37" spans="1:9">
      <c r="A37" s="1" t="s">
        <v>30</v>
      </c>
      <c r="B37" s="1" t="s">
        <v>80</v>
      </c>
      <c r="C37" s="1" t="s">
        <v>81</v>
      </c>
      <c r="D37" s="9">
        <v>2022</v>
      </c>
      <c r="E37" s="1" t="str">
        <f t="shared" si="1"/>
        <v>D2220</v>
      </c>
      <c r="F37" s="1" t="str">
        <v>대리</v>
      </c>
      <c r="G37" s="10">
        <v>1200000</v>
      </c>
      <c r="H37" s="10">
        <v>36000</v>
      </c>
      <c r="I37" s="1"/>
    </row>
    <row r="38" spans="1:9">
      <c r="A38" s="1" t="s">
        <v>82</v>
      </c>
      <c r="B38" s="1" t="s">
        <v>83</v>
      </c>
      <c r="C38" s="1" t="s">
        <v>84</v>
      </c>
      <c r="D38" s="9">
        <v>2017</v>
      </c>
      <c r="E38" s="1" t="str">
        <f t="shared" si="1"/>
        <v>K1742</v>
      </c>
      <c r="F38" s="1" t="str">
        <v>과장</v>
      </c>
      <c r="G38" s="10">
        <v>1350000</v>
      </c>
      <c r="H38" s="10">
        <v>94500</v>
      </c>
      <c r="I38" s="1"/>
    </row>
    <row r="39" spans="1:9">
      <c r="A39" s="1" t="s">
        <v>34</v>
      </c>
      <c r="B39" s="1" t="s">
        <v>85</v>
      </c>
      <c r="C39" s="1" t="s">
        <v>86</v>
      </c>
      <c r="D39" s="9">
        <v>2023</v>
      </c>
      <c r="E39" s="1" t="str">
        <f t="shared" si="1"/>
        <v>S2325</v>
      </c>
      <c r="F39" s="1" t="str">
        <v>사원</v>
      </c>
      <c r="G39" s="10">
        <v>1000000</v>
      </c>
      <c r="H39" s="10">
        <v>50000</v>
      </c>
      <c r="I39" s="1"/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E926-EBB3-4F9B-9EE0-AC4F512D36FA}">
  <sheetPr codeName="Sheet8"/>
  <dimension ref="A1:M13"/>
  <sheetViews>
    <sheetView workbookViewId="0">
      <selection activeCell="J20" sqref="J20"/>
    </sheetView>
  </sheetViews>
  <sheetFormatPr defaultRowHeight="17"/>
  <cols>
    <col min="1" max="1" width="10.75" bestFit="1" customWidth="1"/>
    <col min="2" max="2" width="8.75" bestFit="1" customWidth="1"/>
    <col min="3" max="3" width="10.75" bestFit="1" customWidth="1"/>
    <col min="4" max="4" width="8.9140625" bestFit="1" customWidth="1"/>
    <col min="5" max="5" width="8.75" bestFit="1" customWidth="1"/>
    <col min="6" max="11" width="10.75" bestFit="1" customWidth="1"/>
    <col min="12" max="13" width="8.75" bestFit="1" customWidth="1"/>
  </cols>
  <sheetData>
    <row r="1" spans="1:13">
      <c r="A1" s="53" t="s">
        <v>190</v>
      </c>
    </row>
    <row r="3" spans="1:13">
      <c r="A3" t="s">
        <v>181</v>
      </c>
      <c r="B3" t="s">
        <v>0</v>
      </c>
      <c r="C3" t="s">
        <v>182</v>
      </c>
      <c r="D3" t="s">
        <v>87</v>
      </c>
      <c r="E3" t="s">
        <v>42</v>
      </c>
      <c r="F3" t="s">
        <v>183</v>
      </c>
      <c r="G3" t="s">
        <v>88</v>
      </c>
      <c r="H3" t="s">
        <v>89</v>
      </c>
      <c r="I3" t="s">
        <v>90</v>
      </c>
      <c r="J3" t="s">
        <v>91</v>
      </c>
      <c r="K3" t="s">
        <v>92</v>
      </c>
      <c r="L3" t="s">
        <v>184</v>
      </c>
      <c r="M3" t="s">
        <v>185</v>
      </c>
    </row>
    <row r="4" spans="1:13">
      <c r="A4">
        <v>200131</v>
      </c>
      <c r="B4" t="s">
        <v>172</v>
      </c>
      <c r="C4" t="s">
        <v>186</v>
      </c>
      <c r="D4" t="s">
        <v>94</v>
      </c>
      <c r="E4" t="s">
        <v>95</v>
      </c>
      <c r="F4" s="7">
        <v>44933</v>
      </c>
      <c r="G4">
        <v>90</v>
      </c>
      <c r="H4">
        <v>76</v>
      </c>
      <c r="I4">
        <v>72</v>
      </c>
      <c r="J4">
        <v>100</v>
      </c>
      <c r="K4">
        <v>100</v>
      </c>
      <c r="L4">
        <v>87.6</v>
      </c>
      <c r="M4" t="s">
        <v>187</v>
      </c>
    </row>
    <row r="5" spans="1:13">
      <c r="A5">
        <v>200124</v>
      </c>
      <c r="B5" t="s">
        <v>93</v>
      </c>
      <c r="C5" t="s">
        <v>186</v>
      </c>
      <c r="D5" t="s">
        <v>94</v>
      </c>
      <c r="E5" t="s">
        <v>95</v>
      </c>
      <c r="F5" s="7">
        <v>44928</v>
      </c>
      <c r="G5">
        <v>70</v>
      </c>
      <c r="H5">
        <v>52</v>
      </c>
      <c r="I5">
        <v>64</v>
      </c>
      <c r="J5">
        <v>70</v>
      </c>
      <c r="K5">
        <v>90</v>
      </c>
      <c r="L5">
        <v>69.2</v>
      </c>
      <c r="M5" t="s">
        <v>188</v>
      </c>
    </row>
    <row r="6" spans="1:13">
      <c r="A6">
        <v>200106</v>
      </c>
      <c r="B6" t="s">
        <v>175</v>
      </c>
      <c r="C6" t="s">
        <v>186</v>
      </c>
      <c r="D6" t="s">
        <v>94</v>
      </c>
      <c r="E6" t="s">
        <v>98</v>
      </c>
      <c r="F6" s="7">
        <v>44201</v>
      </c>
      <c r="G6">
        <v>50</v>
      </c>
      <c r="H6">
        <v>40</v>
      </c>
      <c r="I6">
        <v>28</v>
      </c>
      <c r="J6">
        <v>0</v>
      </c>
      <c r="K6">
        <v>90</v>
      </c>
      <c r="L6">
        <v>41.6</v>
      </c>
      <c r="M6" t="s">
        <v>188</v>
      </c>
    </row>
    <row r="7" spans="1:13">
      <c r="A7">
        <v>200105</v>
      </c>
      <c r="B7" t="s">
        <v>174</v>
      </c>
      <c r="C7" t="s">
        <v>186</v>
      </c>
      <c r="D7" t="s">
        <v>94</v>
      </c>
      <c r="E7" t="s">
        <v>98</v>
      </c>
      <c r="F7" s="7">
        <v>44201</v>
      </c>
      <c r="G7">
        <v>80</v>
      </c>
      <c r="H7">
        <v>40</v>
      </c>
      <c r="I7">
        <v>24</v>
      </c>
      <c r="J7">
        <v>80</v>
      </c>
      <c r="K7">
        <v>100</v>
      </c>
      <c r="L7">
        <v>64.8</v>
      </c>
      <c r="M7" t="s">
        <v>188</v>
      </c>
    </row>
    <row r="8" spans="1:13">
      <c r="A8">
        <v>200115</v>
      </c>
      <c r="B8" t="s">
        <v>101</v>
      </c>
      <c r="C8" t="s">
        <v>186</v>
      </c>
      <c r="D8" t="s">
        <v>94</v>
      </c>
      <c r="E8" t="s">
        <v>98</v>
      </c>
      <c r="F8" s="7">
        <v>44774</v>
      </c>
      <c r="G8">
        <v>70</v>
      </c>
      <c r="H8">
        <v>52</v>
      </c>
      <c r="I8">
        <v>48</v>
      </c>
      <c r="J8">
        <v>0</v>
      </c>
      <c r="K8">
        <v>100</v>
      </c>
      <c r="L8">
        <v>54</v>
      </c>
      <c r="M8" t="s">
        <v>188</v>
      </c>
    </row>
    <row r="9" spans="1:13">
      <c r="A9">
        <v>200108</v>
      </c>
      <c r="B9" t="s">
        <v>102</v>
      </c>
      <c r="C9" t="s">
        <v>186</v>
      </c>
      <c r="D9" t="s">
        <v>94</v>
      </c>
      <c r="E9" t="s">
        <v>98</v>
      </c>
      <c r="F9" s="7">
        <v>44201</v>
      </c>
      <c r="G9">
        <v>80</v>
      </c>
      <c r="H9">
        <v>64</v>
      </c>
      <c r="I9">
        <v>40</v>
      </c>
      <c r="J9">
        <v>90</v>
      </c>
      <c r="K9">
        <v>100</v>
      </c>
      <c r="L9">
        <v>74.8</v>
      </c>
      <c r="M9" t="s">
        <v>189</v>
      </c>
    </row>
    <row r="10" spans="1:13">
      <c r="A10">
        <v>200107</v>
      </c>
      <c r="B10" t="s">
        <v>173</v>
      </c>
      <c r="C10" t="s">
        <v>186</v>
      </c>
      <c r="D10" t="s">
        <v>94</v>
      </c>
      <c r="E10" t="s">
        <v>98</v>
      </c>
      <c r="F10" s="7">
        <v>44201</v>
      </c>
      <c r="G10">
        <v>80</v>
      </c>
      <c r="H10">
        <v>52</v>
      </c>
      <c r="I10">
        <v>36</v>
      </c>
      <c r="J10">
        <v>80</v>
      </c>
      <c r="K10">
        <v>80</v>
      </c>
      <c r="L10">
        <v>65.599999999999994</v>
      </c>
      <c r="M10" t="s">
        <v>188</v>
      </c>
    </row>
    <row r="11" spans="1:13">
      <c r="A11">
        <v>200130</v>
      </c>
      <c r="B11" t="s">
        <v>111</v>
      </c>
      <c r="C11" t="s">
        <v>186</v>
      </c>
      <c r="D11" t="s">
        <v>94</v>
      </c>
      <c r="E11" t="s">
        <v>95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187</v>
      </c>
    </row>
    <row r="12" spans="1:13">
      <c r="A12">
        <v>200118</v>
      </c>
      <c r="B12" t="s">
        <v>105</v>
      </c>
      <c r="C12" t="s">
        <v>186</v>
      </c>
      <c r="D12" t="s">
        <v>94</v>
      </c>
      <c r="E12" t="s">
        <v>98</v>
      </c>
      <c r="F12" s="7">
        <v>44780</v>
      </c>
      <c r="G12">
        <v>70</v>
      </c>
      <c r="H12">
        <v>64</v>
      </c>
      <c r="I12">
        <v>56</v>
      </c>
      <c r="J12">
        <v>90</v>
      </c>
      <c r="K12">
        <v>100</v>
      </c>
      <c r="L12">
        <v>76</v>
      </c>
      <c r="M12" t="s">
        <v>189</v>
      </c>
    </row>
    <row r="13" spans="1:13">
      <c r="A13">
        <v>200121</v>
      </c>
      <c r="B13" t="s">
        <v>106</v>
      </c>
      <c r="C13" t="s">
        <v>186</v>
      </c>
      <c r="D13" t="s">
        <v>94</v>
      </c>
      <c r="E13" t="s">
        <v>98</v>
      </c>
      <c r="F13" s="7">
        <v>44785</v>
      </c>
      <c r="G13">
        <v>80</v>
      </c>
      <c r="H13">
        <v>68</v>
      </c>
      <c r="I13">
        <v>60</v>
      </c>
      <c r="J13">
        <v>100</v>
      </c>
      <c r="K13">
        <v>100</v>
      </c>
      <c r="L13">
        <v>81.599999999999994</v>
      </c>
      <c r="M13" t="s">
        <v>189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E7"/>
  <sheetViews>
    <sheetView workbookViewId="0">
      <selection activeCell="B4" sqref="B4"/>
    </sheetView>
  </sheetViews>
  <sheetFormatPr defaultRowHeight="17"/>
  <cols>
    <col min="1" max="1" width="8.9140625" bestFit="1" customWidth="1"/>
    <col min="2" max="13" width="14.5" bestFit="1" customWidth="1"/>
    <col min="14" max="16" width="19.1640625" bestFit="1" customWidth="1"/>
    <col min="17" max="19" width="14.5" bestFit="1" customWidth="1"/>
    <col min="20" max="21" width="17.5" bestFit="1" customWidth="1"/>
    <col min="22" max="29" width="14.5" bestFit="1" customWidth="1"/>
    <col min="30" max="31" width="17.5" bestFit="1" customWidth="1"/>
    <col min="32" max="33" width="14.5" bestFit="1" customWidth="1"/>
    <col min="34" max="35" width="18.6640625" bestFit="1" customWidth="1"/>
    <col min="36" max="37" width="19.1640625" bestFit="1" customWidth="1"/>
    <col min="38" max="38" width="3.5" bestFit="1" customWidth="1"/>
    <col min="39" max="39" width="7.83203125" bestFit="1" customWidth="1"/>
    <col min="40" max="40" width="6.6640625" bestFit="1" customWidth="1"/>
    <col min="41" max="41" width="8.9140625" bestFit="1" customWidth="1"/>
    <col min="42" max="42" width="7.83203125" bestFit="1" customWidth="1"/>
    <col min="43" max="43" width="5.58203125" bestFit="1" customWidth="1"/>
    <col min="44" max="44" width="7.83203125" bestFit="1" customWidth="1"/>
    <col min="45" max="45" width="5.58203125" bestFit="1" customWidth="1"/>
    <col min="46" max="46" width="7.83203125" bestFit="1" customWidth="1"/>
    <col min="47" max="47" width="6.6640625" bestFit="1" customWidth="1"/>
    <col min="48" max="48" width="8.9140625" bestFit="1" customWidth="1"/>
    <col min="49" max="49" width="7.83203125" bestFit="1" customWidth="1"/>
    <col min="50" max="50" width="5.58203125" bestFit="1" customWidth="1"/>
    <col min="51" max="51" width="7.83203125" bestFit="1" customWidth="1"/>
    <col min="52" max="52" width="5.58203125" bestFit="1" customWidth="1"/>
    <col min="53" max="54" width="7.83203125" bestFit="1" customWidth="1"/>
    <col min="55" max="55" width="5.58203125" bestFit="1" customWidth="1"/>
    <col min="56" max="56" width="7.83203125" bestFit="1" customWidth="1"/>
    <col min="57" max="57" width="6.6640625" bestFit="1" customWidth="1"/>
    <col min="58" max="58" width="8.9140625" bestFit="1" customWidth="1"/>
    <col min="59" max="59" width="7.83203125" bestFit="1" customWidth="1"/>
    <col min="60" max="60" width="5.58203125" bestFit="1" customWidth="1"/>
    <col min="61" max="61" width="4.58203125" bestFit="1" customWidth="1"/>
    <col min="62" max="63" width="7.83203125" bestFit="1" customWidth="1"/>
    <col min="64" max="64" width="6.6640625" bestFit="1" customWidth="1"/>
    <col min="65" max="65" width="8.9140625" bestFit="1" customWidth="1"/>
    <col min="66" max="66" width="7.83203125" bestFit="1" customWidth="1"/>
    <col min="67" max="67" width="6.83203125" bestFit="1" customWidth="1"/>
    <col min="68" max="70" width="7.83203125" bestFit="1" customWidth="1"/>
    <col min="71" max="71" width="5.58203125" bestFit="1" customWidth="1"/>
    <col min="72" max="73" width="7.83203125" bestFit="1" customWidth="1"/>
    <col min="74" max="74" width="5.58203125" bestFit="1" customWidth="1"/>
    <col min="75" max="76" width="7.83203125" bestFit="1" customWidth="1"/>
    <col min="77" max="77" width="5.58203125" bestFit="1" customWidth="1"/>
    <col min="78" max="79" width="7.83203125" bestFit="1" customWidth="1"/>
    <col min="80" max="80" width="5.58203125" bestFit="1" customWidth="1"/>
    <col min="81" max="83" width="7.83203125" bestFit="1" customWidth="1"/>
    <col min="84" max="84" width="5.58203125" bestFit="1" customWidth="1"/>
    <col min="85" max="85" width="7.83203125" bestFit="1" customWidth="1"/>
    <col min="86" max="86" width="6.75" bestFit="1" customWidth="1"/>
    <col min="87" max="87" width="6.6640625" bestFit="1" customWidth="1"/>
    <col min="88" max="88" width="8.9140625" bestFit="1" customWidth="1"/>
    <col min="89" max="89" width="7.83203125" bestFit="1" customWidth="1"/>
    <col min="90" max="90" width="5.58203125" bestFit="1" customWidth="1"/>
    <col min="91" max="92" width="7.83203125" bestFit="1" customWidth="1"/>
    <col min="93" max="93" width="5.58203125" bestFit="1" customWidth="1"/>
    <col min="94" max="94" width="7.83203125" bestFit="1" customWidth="1"/>
    <col min="95" max="95" width="6.6640625" bestFit="1" customWidth="1"/>
    <col min="96" max="96" width="8.9140625" bestFit="1" customWidth="1"/>
    <col min="97" max="97" width="7.83203125" bestFit="1" customWidth="1"/>
    <col min="98" max="98" width="6.6640625" bestFit="1" customWidth="1"/>
    <col min="99" max="99" width="8.9140625" bestFit="1" customWidth="1"/>
    <col min="100" max="101" width="7.83203125" bestFit="1" customWidth="1"/>
    <col min="102" max="102" width="5.58203125" bestFit="1" customWidth="1"/>
    <col min="103" max="104" width="7.83203125" bestFit="1" customWidth="1"/>
    <col min="105" max="105" width="6.6640625" bestFit="1" customWidth="1"/>
    <col min="106" max="106" width="8.9140625" bestFit="1" customWidth="1"/>
    <col min="107" max="108" width="7.83203125" bestFit="1" customWidth="1"/>
    <col min="109" max="109" width="6.6640625" bestFit="1" customWidth="1"/>
    <col min="110" max="110" width="8.9140625" bestFit="1" customWidth="1"/>
    <col min="111" max="111" width="7.83203125" bestFit="1" customWidth="1"/>
    <col min="112" max="112" width="5.58203125" bestFit="1" customWidth="1"/>
    <col min="113" max="114" width="7.83203125" bestFit="1" customWidth="1"/>
    <col min="115" max="115" width="6.6640625" bestFit="1" customWidth="1"/>
    <col min="116" max="116" width="8.9140625" bestFit="1" customWidth="1"/>
    <col min="117" max="118" width="7.83203125" bestFit="1" customWidth="1"/>
    <col min="119" max="119" width="6.6640625" bestFit="1" customWidth="1"/>
    <col min="120" max="120" width="8.9140625" bestFit="1" customWidth="1"/>
    <col min="121" max="122" width="7.83203125" bestFit="1" customWidth="1"/>
    <col min="123" max="123" width="6.83203125" bestFit="1" customWidth="1"/>
  </cols>
  <sheetData>
    <row r="1" spans="1:5">
      <c r="A1" s="51" t="s">
        <v>0</v>
      </c>
      <c r="B1" t="s">
        <v>176</v>
      </c>
    </row>
    <row r="3" spans="1:5">
      <c r="A3" s="51" t="s">
        <v>87</v>
      </c>
      <c r="B3" t="s">
        <v>177</v>
      </c>
      <c r="C3" t="s">
        <v>178</v>
      </c>
      <c r="D3" t="s">
        <v>179</v>
      </c>
      <c r="E3" t="s">
        <v>180</v>
      </c>
    </row>
    <row r="4" spans="1:5">
      <c r="A4" t="s">
        <v>94</v>
      </c>
      <c r="B4" s="52">
        <v>57.6</v>
      </c>
      <c r="C4" s="52">
        <v>50</v>
      </c>
      <c r="D4" s="52">
        <v>71</v>
      </c>
      <c r="E4" s="52">
        <v>96</v>
      </c>
    </row>
    <row r="5" spans="1:5">
      <c r="A5" t="s">
        <v>97</v>
      </c>
      <c r="B5" s="52">
        <v>44</v>
      </c>
      <c r="C5" s="52">
        <v>47</v>
      </c>
      <c r="D5" s="52">
        <v>77.5</v>
      </c>
      <c r="E5" s="52">
        <v>91.25</v>
      </c>
    </row>
    <row r="6" spans="1:5">
      <c r="A6" t="s">
        <v>100</v>
      </c>
      <c r="B6" s="52">
        <v>56</v>
      </c>
      <c r="C6" s="52">
        <v>62.285714285714285</v>
      </c>
      <c r="D6" s="52">
        <v>90</v>
      </c>
      <c r="E6" s="52">
        <v>98.571428571428569</v>
      </c>
    </row>
    <row r="7" spans="1:5">
      <c r="A7" t="s">
        <v>110</v>
      </c>
      <c r="B7" s="52">
        <v>57.333333333333336</v>
      </c>
      <c r="C7" s="52">
        <v>54</v>
      </c>
      <c r="D7" s="52">
        <v>89.166666666666671</v>
      </c>
      <c r="E7" s="52">
        <v>91.666666666666671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Q11" sqref="Q11"/>
    </sheetView>
  </sheetViews>
  <sheetFormatPr defaultRowHeight="17"/>
  <cols>
    <col min="4" max="8" width="9.83203125" customWidth="1"/>
  </cols>
  <sheetData>
    <row r="2" spans="1:8">
      <c r="A2" s="46" t="s">
        <v>0</v>
      </c>
      <c r="B2" s="46" t="s">
        <v>87</v>
      </c>
      <c r="C2" s="46" t="s">
        <v>42</v>
      </c>
      <c r="D2" s="46" t="s">
        <v>152</v>
      </c>
      <c r="E2" s="46"/>
      <c r="F2" s="46"/>
      <c r="G2" s="46"/>
      <c r="H2" s="46"/>
    </row>
    <row r="3" spans="1:8">
      <c r="A3" s="46"/>
      <c r="B3" s="46"/>
      <c r="C3" s="46"/>
      <c r="D3" s="38" t="s">
        <v>88</v>
      </c>
      <c r="E3" s="38" t="s">
        <v>89</v>
      </c>
      <c r="F3" s="38" t="s">
        <v>90</v>
      </c>
      <c r="G3" s="38" t="s">
        <v>91</v>
      </c>
      <c r="H3" s="38" t="s">
        <v>92</v>
      </c>
    </row>
    <row r="4" spans="1:8">
      <c r="A4" s="35" t="s">
        <v>93</v>
      </c>
      <c r="B4" s="36" t="s">
        <v>94</v>
      </c>
      <c r="C4" s="36" t="s">
        <v>95</v>
      </c>
      <c r="D4" s="11">
        <v>70</v>
      </c>
      <c r="E4" s="11">
        <v>52</v>
      </c>
      <c r="F4" s="11">
        <v>64</v>
      </c>
      <c r="G4" s="11">
        <v>92</v>
      </c>
      <c r="H4" s="37">
        <v>8</v>
      </c>
    </row>
    <row r="5" spans="1:8">
      <c r="A5" s="26" t="s">
        <v>96</v>
      </c>
      <c r="B5" s="27" t="s">
        <v>97</v>
      </c>
      <c r="C5" s="27" t="s">
        <v>98</v>
      </c>
      <c r="D5" s="29">
        <v>80</v>
      </c>
      <c r="E5" s="29">
        <v>56</v>
      </c>
      <c r="F5" s="29">
        <v>56</v>
      </c>
      <c r="G5" s="29">
        <v>89</v>
      </c>
      <c r="H5" s="30">
        <v>27</v>
      </c>
    </row>
    <row r="6" spans="1:8">
      <c r="A6" s="26" t="s">
        <v>99</v>
      </c>
      <c r="B6" s="27" t="s">
        <v>100</v>
      </c>
      <c r="C6" s="27" t="s">
        <v>98</v>
      </c>
      <c r="D6" s="29">
        <v>70</v>
      </c>
      <c r="E6" s="29">
        <v>48</v>
      </c>
      <c r="F6" s="29">
        <v>64</v>
      </c>
      <c r="G6" s="29">
        <v>54</v>
      </c>
      <c r="H6" s="30">
        <v>75</v>
      </c>
    </row>
    <row r="7" spans="1:8">
      <c r="A7" s="26" t="s">
        <v>101</v>
      </c>
      <c r="B7" s="27" t="s">
        <v>94</v>
      </c>
      <c r="C7" s="27" t="s">
        <v>98</v>
      </c>
      <c r="D7" s="29">
        <v>70</v>
      </c>
      <c r="E7" s="29">
        <v>52</v>
      </c>
      <c r="F7" s="29">
        <v>48</v>
      </c>
      <c r="G7" s="29">
        <v>83</v>
      </c>
      <c r="H7" s="30">
        <v>65</v>
      </c>
    </row>
    <row r="8" spans="1:8">
      <c r="A8" s="26" t="s">
        <v>102</v>
      </c>
      <c r="B8" s="27" t="s">
        <v>94</v>
      </c>
      <c r="C8" s="27" t="s">
        <v>98</v>
      </c>
      <c r="D8" s="29">
        <v>80</v>
      </c>
      <c r="E8" s="29">
        <v>64</v>
      </c>
      <c r="F8" s="29">
        <v>40</v>
      </c>
      <c r="G8" s="29">
        <v>0</v>
      </c>
      <c r="H8" s="30">
        <v>74</v>
      </c>
    </row>
    <row r="9" spans="1:8">
      <c r="A9" s="26" t="s">
        <v>103</v>
      </c>
      <c r="B9" s="27" t="s">
        <v>97</v>
      </c>
      <c r="C9" s="27" t="s">
        <v>98</v>
      </c>
      <c r="D9" s="29">
        <v>50</v>
      </c>
      <c r="E9" s="29">
        <v>0</v>
      </c>
      <c r="F9" s="29">
        <v>0</v>
      </c>
      <c r="G9" s="29">
        <v>93</v>
      </c>
      <c r="H9" s="30">
        <v>58</v>
      </c>
    </row>
    <row r="10" spans="1:8">
      <c r="A10" s="26" t="s">
        <v>104</v>
      </c>
      <c r="B10" s="27" t="s">
        <v>97</v>
      </c>
      <c r="C10" s="27" t="s">
        <v>98</v>
      </c>
      <c r="D10" s="29">
        <v>100</v>
      </c>
      <c r="E10" s="29">
        <v>32</v>
      </c>
      <c r="F10" s="29">
        <v>48</v>
      </c>
      <c r="G10" s="29">
        <v>76</v>
      </c>
      <c r="H10" s="30">
        <v>88</v>
      </c>
    </row>
    <row r="11" spans="1:8">
      <c r="A11" s="26" t="s">
        <v>105</v>
      </c>
      <c r="B11" s="27" t="s">
        <v>94</v>
      </c>
      <c r="C11" s="27" t="s">
        <v>98</v>
      </c>
      <c r="D11" s="29">
        <v>70</v>
      </c>
      <c r="E11" s="29">
        <v>64</v>
      </c>
      <c r="F11" s="29">
        <v>56</v>
      </c>
      <c r="G11" s="29">
        <v>40</v>
      </c>
      <c r="H11" s="30">
        <v>12</v>
      </c>
    </row>
    <row r="12" spans="1:8">
      <c r="A12" s="26" t="s">
        <v>106</v>
      </c>
      <c r="B12" s="27" t="s">
        <v>94</v>
      </c>
      <c r="C12" s="27" t="s">
        <v>98</v>
      </c>
      <c r="D12" s="29">
        <v>80</v>
      </c>
      <c r="E12" s="29">
        <v>68</v>
      </c>
      <c r="F12" s="29">
        <v>60</v>
      </c>
      <c r="G12" s="29">
        <v>75</v>
      </c>
      <c r="H12" s="30">
        <v>34</v>
      </c>
    </row>
    <row r="13" spans="1:8">
      <c r="A13" s="28" t="s">
        <v>107</v>
      </c>
      <c r="B13" s="27" t="s">
        <v>97</v>
      </c>
      <c r="C13" s="27" t="s">
        <v>95</v>
      </c>
      <c r="D13" s="29">
        <v>100</v>
      </c>
      <c r="E13" s="29">
        <v>72</v>
      </c>
      <c r="F13" s="29">
        <v>80</v>
      </c>
      <c r="G13" s="29">
        <v>83</v>
      </c>
      <c r="H13" s="30">
        <v>85</v>
      </c>
    </row>
    <row r="14" spans="1:8">
      <c r="A14" s="26" t="s">
        <v>108</v>
      </c>
      <c r="B14" s="27" t="s">
        <v>100</v>
      </c>
      <c r="C14" s="27" t="s">
        <v>98</v>
      </c>
      <c r="D14" s="29">
        <v>100</v>
      </c>
      <c r="E14" s="29">
        <v>36</v>
      </c>
      <c r="F14" s="29">
        <v>48</v>
      </c>
      <c r="G14" s="29">
        <v>82</v>
      </c>
      <c r="H14" s="30">
        <v>98</v>
      </c>
    </row>
    <row r="15" spans="1:8">
      <c r="A15" s="26" t="s">
        <v>109</v>
      </c>
      <c r="B15" s="27" t="s">
        <v>110</v>
      </c>
      <c r="C15" s="27" t="s">
        <v>98</v>
      </c>
      <c r="D15" s="29">
        <v>90</v>
      </c>
      <c r="E15" s="29">
        <v>48</v>
      </c>
      <c r="F15" s="29">
        <v>44</v>
      </c>
      <c r="G15" s="29">
        <v>19</v>
      </c>
      <c r="H15" s="30">
        <v>24</v>
      </c>
    </row>
    <row r="16" spans="1:8">
      <c r="A16" s="28" t="s">
        <v>111</v>
      </c>
      <c r="B16" s="27" t="s">
        <v>94</v>
      </c>
      <c r="C16" s="27" t="s">
        <v>95</v>
      </c>
      <c r="D16" s="29">
        <v>90</v>
      </c>
      <c r="E16" s="29">
        <v>68</v>
      </c>
      <c r="F16" s="29">
        <v>72</v>
      </c>
      <c r="G16" s="29">
        <v>69</v>
      </c>
      <c r="H16" s="30">
        <v>36</v>
      </c>
    </row>
    <row r="17" spans="1:14">
      <c r="A17" s="31" t="s">
        <v>112</v>
      </c>
      <c r="B17" s="32" t="s">
        <v>110</v>
      </c>
      <c r="C17" s="32" t="s">
        <v>95</v>
      </c>
      <c r="D17" s="33">
        <v>90</v>
      </c>
      <c r="E17" s="33">
        <v>64</v>
      </c>
      <c r="F17" s="33">
        <v>76</v>
      </c>
      <c r="G17" s="33">
        <v>62</v>
      </c>
      <c r="H17" s="34">
        <v>97</v>
      </c>
    </row>
    <row r="19" spans="1:14">
      <c r="N19" t="s">
        <v>153</v>
      </c>
    </row>
  </sheetData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정수입력" prompt="0~100에 해당하는 숫자만 입력 가능" sqref="D4:H17" xr:uid="{F8CE3FC2-95FB-4010-B539-E34D9287656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L17" sqref="L17"/>
    </sheetView>
  </sheetViews>
  <sheetFormatPr defaultRowHeight="17"/>
  <cols>
    <col min="2" max="2" width="16.5" bestFit="1" customWidth="1"/>
    <col min="3" max="4" width="10.58203125" bestFit="1" customWidth="1"/>
    <col min="6" max="6" width="9.58203125" customWidth="1"/>
    <col min="7" max="7" width="9.5" bestFit="1" customWidth="1"/>
  </cols>
  <sheetData>
    <row r="1" spans="1:7" ht="17.5">
      <c r="B1" s="47" t="s">
        <v>113</v>
      </c>
      <c r="C1" s="47"/>
      <c r="D1" s="47"/>
      <c r="E1" s="47"/>
      <c r="F1" s="47"/>
      <c r="G1" s="11" t="s">
        <v>114</v>
      </c>
    </row>
    <row r="2" spans="1:7">
      <c r="A2" s="1" t="s">
        <v>115</v>
      </c>
      <c r="B2" s="1" t="s">
        <v>116</v>
      </c>
      <c r="C2" s="1" t="s">
        <v>117</v>
      </c>
      <c r="D2" s="1" t="s">
        <v>118</v>
      </c>
      <c r="E2" s="1" t="s">
        <v>119</v>
      </c>
      <c r="F2" s="1" t="s">
        <v>120</v>
      </c>
      <c r="G2" s="1" t="s">
        <v>121</v>
      </c>
    </row>
    <row r="3" spans="1:7">
      <c r="A3" s="1" t="s">
        <v>122</v>
      </c>
      <c r="B3" s="1" t="s">
        <v>123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124</v>
      </c>
      <c r="B4" s="1" t="s">
        <v>125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126</v>
      </c>
      <c r="B5" s="1" t="s">
        <v>127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128</v>
      </c>
      <c r="B6" s="1" t="s">
        <v>129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128</v>
      </c>
      <c r="B7" s="1" t="s">
        <v>130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D12" sqref="D12"/>
    </sheetView>
  </sheetViews>
  <sheetFormatPr defaultRowHeight="17"/>
  <cols>
    <col min="1" max="1" width="11" bestFit="1" customWidth="1"/>
    <col min="4" max="4" width="11" bestFit="1" customWidth="1"/>
  </cols>
  <sheetData>
    <row r="1" spans="1:4" ht="17.5" thickBot="1">
      <c r="A1" s="48" t="s">
        <v>131</v>
      </c>
      <c r="B1" s="49"/>
      <c r="C1" s="49"/>
      <c r="D1" s="50"/>
    </row>
    <row r="2" spans="1:4" ht="17.5" thickBot="1">
      <c r="A2" s="14" t="s">
        <v>132</v>
      </c>
      <c r="B2" s="15" t="s">
        <v>133</v>
      </c>
      <c r="C2" s="16" t="s">
        <v>134</v>
      </c>
      <c r="D2" s="17" t="s">
        <v>135</v>
      </c>
    </row>
    <row r="3" spans="1:4">
      <c r="A3" s="18" t="s">
        <v>136</v>
      </c>
      <c r="B3" s="54">
        <v>120</v>
      </c>
      <c r="C3" s="55">
        <v>108</v>
      </c>
      <c r="D3" s="19">
        <f>C3/B3</f>
        <v>0.9</v>
      </c>
    </row>
    <row r="4" spans="1:4">
      <c r="A4" s="20" t="s">
        <v>137</v>
      </c>
      <c r="B4" s="56">
        <v>140</v>
      </c>
      <c r="C4" s="57">
        <v>77</v>
      </c>
      <c r="D4" s="21">
        <f>C4/B4</f>
        <v>0.55000000000000004</v>
      </c>
    </row>
    <row r="5" spans="1:4">
      <c r="A5" s="20" t="s">
        <v>138</v>
      </c>
      <c r="B5" s="56">
        <v>115</v>
      </c>
      <c r="C5" s="57">
        <v>125</v>
      </c>
      <c r="D5" s="21">
        <f>C5/B5</f>
        <v>1.0869565217391304</v>
      </c>
    </row>
    <row r="6" spans="1:4" ht="17.5" thickBot="1">
      <c r="A6" s="22" t="s">
        <v>139</v>
      </c>
      <c r="B6" s="58">
        <v>90</v>
      </c>
      <c r="C6" s="59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4" priority="5" operator="greaterThanOrEqual">
      <formula>1</formula>
    </cfRule>
    <cfRule type="cellIs" dxfId="3" priority="4" operator="greaterThanOrEqual">
      <formula>1</formula>
    </cfRule>
    <cfRule type="cellIs" dxfId="2" priority="3" operator="greaterThanOrEqual">
      <formula>1</formula>
    </cfRule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7"/>
  <sheetData>
    <row r="1" spans="1:8">
      <c r="A1" t="s">
        <v>140</v>
      </c>
    </row>
    <row r="3" spans="1:8">
      <c r="A3" s="24" t="s">
        <v>141</v>
      </c>
      <c r="B3" s="24" t="s">
        <v>142</v>
      </c>
      <c r="C3" s="24" t="s">
        <v>143</v>
      </c>
      <c r="D3" s="24" t="s">
        <v>144</v>
      </c>
      <c r="G3" s="24" t="s">
        <v>142</v>
      </c>
      <c r="H3" s="24" t="s">
        <v>145</v>
      </c>
    </row>
    <row r="4" spans="1:8">
      <c r="A4">
        <v>1</v>
      </c>
      <c r="B4" t="s">
        <v>146</v>
      </c>
      <c r="C4">
        <v>10</v>
      </c>
      <c r="D4" s="25">
        <v>130000</v>
      </c>
      <c r="G4" t="s">
        <v>147</v>
      </c>
      <c r="H4">
        <v>15000</v>
      </c>
    </row>
    <row r="5" spans="1:8">
      <c r="A5">
        <v>2</v>
      </c>
      <c r="B5" t="s">
        <v>148</v>
      </c>
      <c r="C5">
        <v>8</v>
      </c>
      <c r="D5" s="25">
        <v>88000</v>
      </c>
      <c r="G5" t="s">
        <v>149</v>
      </c>
      <c r="H5">
        <v>14000</v>
      </c>
    </row>
    <row r="6" spans="1:8">
      <c r="A6">
        <v>3</v>
      </c>
      <c r="B6" t="s">
        <v>150</v>
      </c>
      <c r="C6">
        <v>13</v>
      </c>
      <c r="D6" s="25">
        <v>156000</v>
      </c>
      <c r="G6" t="s">
        <v>146</v>
      </c>
      <c r="H6">
        <v>13000</v>
      </c>
    </row>
    <row r="7" spans="1:8">
      <c r="G7" t="s">
        <v>150</v>
      </c>
      <c r="H7">
        <v>12000</v>
      </c>
    </row>
    <row r="8" spans="1:8">
      <c r="G8" t="s">
        <v>148</v>
      </c>
      <c r="H8">
        <v>11000</v>
      </c>
    </row>
    <row r="9" spans="1:8">
      <c r="G9" t="s">
        <v>151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450850</xdr:colOff>
                <xdr:row>0</xdr:row>
                <xdr:rowOff>209550</xdr:rowOff>
              </from>
              <to>
                <xdr:col>5</xdr:col>
                <xdr:colOff>603250</xdr:colOff>
                <xdr:row>3</xdr:row>
                <xdr:rowOff>146050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이채연</cp:lastModifiedBy>
  <cp:lastPrinted>2025-09-15T05:37:24Z</cp:lastPrinted>
  <dcterms:created xsi:type="dcterms:W3CDTF">2023-05-11T11:47:16Z</dcterms:created>
  <dcterms:modified xsi:type="dcterms:W3CDTF">2025-09-15T07:14:59Z</dcterms:modified>
</cp:coreProperties>
</file>