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27854C59-0157-42CE-BDB4-41EAF7A1F938}" xr6:coauthVersionLast="47" xr6:coauthVersionMax="47" xr10:uidLastSave="{00000000-0000-0000-0000-000000000000}"/>
  <bookViews>
    <workbookView xWindow="-120" yWindow="-120" windowWidth="29040" windowHeight="15840" tabRatio="765" activeTab="7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 s="1"/>
  <c r="F23" i="2" a="1"/>
  <c r="F23" i="2"/>
  <c r="F24" i="2" a="1"/>
  <c r="F24" i="2" s="1"/>
  <c r="F25" i="2" a="1"/>
  <c r="F25" i="2" s="1"/>
  <c r="F26" i="2" a="1"/>
  <c r="F26" i="2"/>
  <c r="F27" i="2" a="1"/>
  <c r="F27" i="2" s="1"/>
  <c r="F28" i="2" a="1"/>
  <c r="F28" i="2" s="1"/>
  <c r="F29" i="2" a="1"/>
  <c r="F29" i="2"/>
  <c r="F30" i="2" a="1"/>
  <c r="F30" i="2" s="1"/>
  <c r="F31" i="2" a="1"/>
  <c r="F31" i="2" s="1"/>
  <c r="F32" i="2" a="1"/>
  <c r="F32" i="2"/>
  <c r="F33" i="2" a="1"/>
  <c r="F33" i="2" s="1"/>
  <c r="F34" i="2" a="1"/>
  <c r="F34" i="2" s="1"/>
  <c r="F35" i="2" a="1"/>
  <c r="F35" i="2"/>
  <c r="F36" i="2" a="1"/>
  <c r="F36" i="2" s="1"/>
  <c r="F37" i="2" a="1"/>
  <c r="F37" i="2" s="1"/>
  <c r="F38" i="2" a="1"/>
  <c r="F38" i="2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1" i="2" a="1"/>
  <c r="I24" i="2" a="1"/>
  <c r="I27" i="2" a="1"/>
  <c r="I30" i="2" a="1"/>
  <c r="I33" i="2" a="1"/>
  <c r="I36" i="2" a="1"/>
  <c r="I39" i="2" a="1"/>
  <c r="I25" i="2" a="1"/>
  <c r="I28" i="2" a="1"/>
  <c r="I31" i="2" a="1"/>
  <c r="I34" i="2" a="1"/>
  <c r="I23" i="2" a="1"/>
  <c r="I26" i="2" a="1"/>
  <c r="I29" i="2" a="1"/>
  <c r="I35" i="2" a="1"/>
  <c r="I37" i="2" a="1"/>
  <c r="I38" i="2" a="1"/>
  <c r="I22" i="2" a="1"/>
  <c r="I32" i="2" a="1"/>
  <c r="I20" i="2" a="1"/>
  <c r="I32" i="2" l="1"/>
  <c r="I22" i="2"/>
  <c r="I38" i="2"/>
  <c r="I37" i="2"/>
  <c r="I35" i="2"/>
  <c r="I29" i="2"/>
  <c r="I26" i="2"/>
  <c r="I23" i="2"/>
  <c r="I34" i="2"/>
  <c r="I31" i="2"/>
  <c r="I28" i="2"/>
  <c r="I25" i="2"/>
  <c r="I39" i="2"/>
  <c r="I36" i="2"/>
  <c r="I33" i="2"/>
  <c r="I30" i="2"/>
  <c r="I27" i="2"/>
  <c r="I24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CB2A8D2-B84A-4494-AE99-7416F779D226}" sourceFile="C:\길벗컴활1급\01 엑셀\03 기본모의고사\성적.accdb" keepAlive="1" name="성적" type="5" refreshedVersion="8" background="1">
    <dbPr connection="Provider=Microsoft.ACE.OLEDB.12.0;User ID=Admin;Data Source=C: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<sst xmlns="http://schemas.openxmlformats.org/spreadsheetml/2006/main" count="316" uniqueCount="196">
  <si>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</si>
  <si>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</si>
  <si>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</si>
  <si>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</si>
  <si>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</si>
  <si>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</si>
  <si>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</si>
  <si>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</si>
  <si>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</si>
  <si>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</si>
  <si>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</si>
  <si>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</si>
  <si>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</si>
  <si>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</si>
  <si>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</si>
  <si>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</si>
  <si>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</si>
  <si>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</si>
  <si>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</si>
  <si>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</si>
  <si>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</si>
  <si>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</si>
  <si>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</si>
  <si>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</si>
  <si>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</si>
  <si>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</si>
  <si>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</si>
  <si>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</si>
  <si>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</si>
  <si>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</si>
  <si>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</si>
  <si>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</si>
  <si>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</si>
  <si>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</si>
  <si>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</si>
  <si>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</si>
  <si>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</si>
  <si>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</si>
  <si>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</si>
  <si>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</si>
  <si>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</si>
  <si>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</si>
  <si>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</si>
  <si>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</si>
  <si>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</si>
  <si>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</si>
  <si>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</si>
  <si>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</si>
  <si>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</si>
  <si>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</si>
  <si>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</si>
  <si>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</si>
  <si>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</si>
  <si>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</si>
  <si>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</si>
  <si>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</si>
  <si>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</si>
  <si>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</si>
  <si>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</si>
  <si>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</si>
  <si>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</si>
  <si>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</si>
  <si>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</si>
  <si>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</si>
  <si>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</si>
  <si>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</si>
  <si>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</si>
  <si>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</si>
  <si>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</si>
  <si>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</si>
  <si>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</si>
  <si>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</si>
  <si>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</si>
  <si>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</si>
  <si>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</si>
  <si>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</si>
  <si>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</si>
  <si>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</si>
  <si>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</si>
  <si>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</si>
  <si>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</si>
  <si>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</si>
  <si>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</si>
  <si>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</si>
  <si>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</si>
  <si>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</si>
  <si>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</si>
  <si>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</si>
  <si>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</si>
  <si>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</si>
  <si>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</si>
  <si>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</si>
  <si>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</si>
  <si>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</si>
  <si>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</si>
  <si>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</si>
  <si>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</si>
  <si>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</si>
  <si>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</si>
  <si>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</si>
  <si>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</si>
  <si>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</si>
  <si>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</si>
  <si>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</si>
  <si>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</si>
  <si>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</si>
  <si>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</si>
  <si>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</si>
  <si>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</si>
  <si>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</si>
  <si>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</si>
  <si>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</si>
  <si>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</si>
  <si>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</si>
  <si>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</si>
  <si>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</si>
  <si>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</si>
  <si>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</si>
  <si>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</si>
  <si>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</si>
  <si>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</si>
  <si>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</si>
  <si>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</si>
  <si>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</si>
  <si>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</si>
  <si>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</si>
  <si>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</si>
  <si>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</si>
  <si>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</si>
  <si>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</si>
  <si>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</si>
  <si>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</si>
  <si>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</si>
  <si>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</si>
  <si>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</si>
  <si>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</si>
  <si>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</si>
  <si>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</si>
  <si>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</si>
  <si>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</si>
  <si>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</si>
  <si>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</si>
  <si>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</si>
  <si>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</si>
  <si>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</si>
  <si>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</si>
  <si>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</si>
  <si>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</si>
  <si>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</si>
  <si>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</si>
  <si>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</si>
  <si>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</si>
  <si>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</si>
  <si>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</si>
  <si>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</si>
  <si>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</si>
  <si>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</si>
  <si>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</si>
  <si>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</si>
  <si>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</si>
  <si>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</si>
  <si>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</si>
  <si>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</si>
  <si>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</si>
  <si>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</si>
  <si>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</si>
  <si>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</si>
  <si>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</si>
  <si>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</si>
  <si>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</si>
  <si>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</si>
  <si>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</si>
  <si>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</si>
  <si>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</si>
  <si>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</si>
  <si>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</si>
  <si>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</si>
  <si>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</si>
  <si>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</si>
  <si>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</si>
  <si>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</si>
  <si>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</si>
  <si>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</si>
  <si>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</si>
  <si>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</si>
  <si>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</si>
  <si>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마소희</t>
  </si>
  <si>
    <t>T-001</t>
  </si>
  <si>
    <t>상</t>
  </si>
  <si>
    <t>하</t>
  </si>
  <si>
    <t>최민정</t>
  </si>
  <si>
    <t>우성룡</t>
  </si>
  <si>
    <t>중</t>
  </si>
  <si>
    <t>박혁거</t>
  </si>
  <si>
    <t>평균 : 영어독해 - 부서명: 기술부, 이름: 강감찬 (+)에 대한 세부 정보</t>
  </si>
  <si>
    <t>최민영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</si>
</sst>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&quot;점&quot;"/>
    <numFmt numFmtId="179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3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numFmt numFmtId="19" formatCode="yyyy/mm/dd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1D-46E6-8EB1-134D0EF7E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7</xdr:row>
      <xdr:rowOff>9525</xdr:rowOff>
    </xdr:from>
    <xdr:to>
      <xdr:col>1</xdr:col>
      <xdr:colOff>666750</xdr:colOff>
      <xdr:row>9</xdr:row>
      <xdr:rowOff>200025</xdr:rowOff>
    </xdr:to>
    <xdr:sp macro="[0]!서식적용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7F400886-7638-B7EE-AE21-461AF9A07D52}"/>
            </a:ext>
          </a:extLst>
        </xdr:cNvPr>
        <xdr:cNvSpPr/>
      </xdr:nvSpPr>
      <xdr:spPr>
        <a:xfrm>
          <a:off x="9525" y="1504950"/>
          <a:ext cx="1495425" cy="6096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9525</xdr:colOff>
      <xdr:row>7</xdr:row>
      <xdr:rowOff>9525</xdr:rowOff>
    </xdr:from>
    <xdr:to>
      <xdr:col>3</xdr:col>
      <xdr:colOff>828675</xdr:colOff>
      <xdr:row>9</xdr:row>
      <xdr:rowOff>190500</xdr:rowOff>
    </xdr:to>
    <xdr:sp macro="[0]!목표달성" textlink="">
      <xdr:nvSpPr>
        <xdr:cNvPr id="4" name="순서도: 천공 테이프 3">
          <a:extLst>
            <a:ext uri="{FF2B5EF4-FFF2-40B4-BE49-F238E27FC236}">
              <a16:creationId xmlns:a16="http://schemas.microsoft.com/office/drawing/2014/main" id="{E2E593F1-01E1-53F5-58A8-9A278FBF5FE1}"/>
            </a:ext>
          </a:extLst>
        </xdr:cNvPr>
        <xdr:cNvSpPr/>
      </xdr:nvSpPr>
      <xdr:spPr>
        <a:xfrm>
          <a:off x="1533525" y="1504950"/>
          <a:ext cx="1504950" cy="600075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indent="0" algn="l"/>
          <a:r>
            <a:rPr lang="ko-KR" altLang="en-US" sz="1100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rPr>
            <a:t>목표달성제품</a:t>
          </a:r>
        </a:p>
        <a:p>
          <a:pPr algn="l"/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77.818488541663" backgroundQuery="1" createdVersion="8" refreshedVersion="8" minRefreshableVersion="3" recordCount="37" xr:uid="{A8DCB474-0848-4D12-B3BD-33B992FCDDF9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30C835-1579-48F1-B110-FB5F0378AE77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0" numFmtId="178"/>
    <dataField name="평균 : 영어듣기" fld="8" subtotal="average" baseField="3" baseItem="0" numFmtId="178"/>
    <dataField name="평균 : 전산이론" fld="9" subtotal="average" baseField="3" baseItem="1" numFmtId="178"/>
    <dataField name="평균 : 전산실기" fld="10" subtotal="average" baseField="3" baseItem="2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CEFF46-03A5-4A71-89C8-E40DB7FB3947}" name="표1" displayName="표1" ref="A3:M13" totalsRowShown="0">
  <autoFilter ref="A3:M13" xr:uid="{5DCEFF46-03A5-4A71-89C8-E40DB7FB3947}"/>
  <tableColumns count="13">
    <tableColumn id="1" xr3:uid="{B522101B-F21A-4FA9-B5D8-E8E41A63F6B9}" name="사원번호"/>
    <tableColumn id="2" xr3:uid="{A6AB918E-910E-4520-B3A5-038C656383CF}" name="이름"/>
    <tableColumn id="3" xr3:uid="{E8518405-67FC-456B-BDBB-68034435B8ED}" name="부서코드"/>
    <tableColumn id="4" xr3:uid="{2ADF39A1-5EBA-429E-8A4F-08B5EA38BA94}" name="부서명"/>
    <tableColumn id="5" xr3:uid="{74090E51-0599-41BC-8E54-1EED4C483C4F}" name="직위"/>
    <tableColumn id="6" xr3:uid="{4ED958C1-3254-4518-BF6D-EE4B166AC633}" name="입사일자" dataDxfId="11"/>
    <tableColumn id="7" xr3:uid="{3CA7A9AB-8926-4DBD-B37B-C83455A9FF39}" name="업무수행"/>
    <tableColumn id="8" xr3:uid="{C06D5A26-3628-49D6-85D5-C7A723213968}" name="영어독해"/>
    <tableColumn id="9" xr3:uid="{7AB2D57E-B73E-462C-BE8D-101A0258758A}" name="영어듣기"/>
    <tableColumn id="10" xr3:uid="{173B35D2-2808-4D84-821F-DDDFCA16B83E}" name="전산이론"/>
    <tableColumn id="11" xr3:uid="{52124FFE-C15D-4E0E-A91D-B4634E262F31}" name="전산실기"/>
    <tableColumn id="12" xr3:uid="{12134375-D253-4731-96AD-93C81D851BF1}" name="점수"/>
    <tableColumn id="13" xr3:uid="{B36CD8E5-9A16-462A-A31E-AE4148DD86F2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I14" sqref="I14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AND(AVERAGE(C4:E4)&gt;=80,F4&gt;=G4)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12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horizontalDpi="4294967292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3" zoomScaleNormal="100" workbookViewId="0">
      <selection activeCell="K27" sqref="K27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9" t="s">
        <v>170</v>
      </c>
      <c r="F2" s="40"/>
      <c r="G2" s="41"/>
      <c r="H2" s="3" t="s">
        <v>172</v>
      </c>
      <c r="I2" s="3" t="s">
        <v>174</v>
      </c>
    </row>
    <row r="3" spans="1:9">
      <c r="A3" s="4">
        <v>2006</v>
      </c>
      <c r="B3" s="4">
        <v>2017</v>
      </c>
      <c r="C3" s="1">
        <f>COUNTIFS($D$20:$D$39, "&gt;="&amp;A3,$D$20:$D$39, "&lt;="&amp;B3)</f>
        <v>6</v>
      </c>
      <c r="E3" s="42">
        <f>DSUM(A19:I39, 7, H2:I3)</f>
        <v>1200000</v>
      </c>
      <c r="F3" s="43"/>
      <c r="G3" s="44"/>
      <c r="H3" s="3" t="s">
        <v>173</v>
      </c>
      <c r="I3" s="3" t="s">
        <v>175</v>
      </c>
    </row>
    <row r="4" spans="1:9">
      <c r="A4" s="4">
        <v>2018</v>
      </c>
      <c r="B4" s="4">
        <v>2019</v>
      </c>
      <c r="C4" s="1">
        <f t="shared" ref="C4:C6" si="0">COUNTIFS($D$20:$D$39, "&gt;="&amp;A4,$D$20:$D$39, 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 $G$20:$G$39)))</f>
        <v>1333333</v>
      </c>
      <c r="E10" s="2" t="s">
        <v>30</v>
      </c>
      <c r="F10" s="6">
        <f t="array" ref="F10">SUM(IF((RIGHT($A$20:$A$39,2)=E10)*IFERROR(FIND("판매", $A$20:$A$39)&gt;=1, FALSE), $G$20:$G$39))</f>
        <v>4000000</v>
      </c>
    </row>
    <row r="11" spans="1:9">
      <c r="A11" s="1" t="s">
        <v>31</v>
      </c>
      <c r="B11" s="5">
        <f t="array" ref="B11">TRUNC(AVERAGE(IF($A$20:$A$39=A11, $G$20:$G$39)))</f>
        <v>1250000</v>
      </c>
      <c r="E11" s="2" t="s">
        <v>32</v>
      </c>
      <c r="F11" s="6">
        <f t="array" ref="F11">SUM(IF((RIGHT($A$20:$A$39,2)=E11)*IFERROR(FIND("판매", $A$20:$A$39)&gt;=1, FALSE), $G$20:$G$39))</f>
        <v>5000000</v>
      </c>
    </row>
    <row r="12" spans="1:9">
      <c r="A12" s="1" t="s">
        <v>33</v>
      </c>
      <c r="B12" s="5">
        <f t="array" ref="B12">TRUNC(AVERAGE(IF($A$20:$A$39=A12, $G$20:$G$39)))</f>
        <v>1266666</v>
      </c>
      <c r="E12" s="2" t="s">
        <v>34</v>
      </c>
      <c r="F12" s="6">
        <f t="array" ref="F12">SUM(IF((RIGHT($A$20:$A$39,2)=E12)*IFERROR(FIND("판매", $A$20:$A$39)&gt;=1, FALSE), $G$20:$G$39))</f>
        <v>3800000</v>
      </c>
    </row>
    <row r="13" spans="1:9">
      <c r="A13" s="1" t="s">
        <v>35</v>
      </c>
      <c r="B13" s="5">
        <f t="array" ref="B13">TRUNC(AVERAGE(IF($A$20:$A$39=A13, $G$20:$G$39)))</f>
        <v>1137500</v>
      </c>
    </row>
    <row r="14" spans="1:9">
      <c r="A14" s="1" t="s">
        <v>36</v>
      </c>
      <c r="B14" s="5">
        <f t="array" ref="B14">TRUNC(AVERAGE(IF($A$20:$A$39=A14, $G$20:$G$39)))</f>
        <v>1233333</v>
      </c>
    </row>
    <row r="15" spans="1:9">
      <c r="A15" s="1" t="s">
        <v>37</v>
      </c>
      <c r="B15" s="5">
        <f t="array" ref="B15">TRUNC(AVERAGE(IF($A$20:$A$39=A15, 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 2, 0, RIGHT(D20, 2)))</f>
        <v>P1201</v>
      </c>
      <c r="F20" s="1" t="str" cm="1">
        <f t="array" ref="F20">_xlfn.IFS(LEFT(C20,1)="p", "부장", LEFT(C20,1)="k", "과장", LEFT(C20,1)="d", "대리", LEFT(C20,1)="s", 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 2, 0, RIGHT(D21, 2)))</f>
        <v>K2012</v>
      </c>
      <c r="F21" s="1" t="str" cm="1">
        <f t="array" ref="F21">_xlfn.IFS(LEFT(C21,1)="p", "부장", LEFT(C21,1)="k", "과장", LEFT(C21,1)="d", "대리", LEFT(C21,1)="s", 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 "부장", LEFT(C22,1)="k", "과장", LEFT(C22,1)="d", "대리", LEFT(C22,1)="s", 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 "부장", LEFT(C23,1)="k", "과장", LEFT(C23,1)="d", "대리", LEFT(C23,1)="s", 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 "부장", LEFT(C24,1)="k", "과장", LEFT(C24,1)="d", "대리", LEFT(C24,1)="s", 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 "부장", LEFT(C25,1)="k", "과장", LEFT(C25,1)="d", "대리", LEFT(C25,1)="s", 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 "부장", LEFT(C26,1)="k", "과장", LEFT(C26,1)="d", "대리", LEFT(C26,1)="s", 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 "부장", LEFT(C27,1)="k", "과장", LEFT(C27,1)="d", "대리", LEFT(C27,1)="s", 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 "부장", LEFT(C28,1)="k", "과장", LEFT(C28,1)="d", "대리", LEFT(C28,1)="s", 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 "부장", LEFT(C29,1)="k", "과장", LEFT(C29,1)="d", "대리", LEFT(C29,1)="s", 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 "부장", LEFT(C30,1)="k", "과장", LEFT(C30,1)="d", "대리", LEFT(C30,1)="s", 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 "부장", LEFT(C31,1)="k", "과장", LEFT(C31,1)="d", "대리", LEFT(C31,1)="s", 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 "부장", LEFT(C32,1)="k", "과장", LEFT(C32,1)="d", "대리", LEFT(C32,1)="s", 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 "부장", LEFT(C33,1)="k", "과장", LEFT(C33,1)="d", "대리", LEFT(C33,1)="s", 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 "부장", LEFT(C34,1)="k", "과장", LEFT(C34,1)="d", "대리", LEFT(C34,1)="s", 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 "부장", LEFT(C35,1)="k", "과장", LEFT(C35,1)="d", "대리", LEFT(C35,1)="s", 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 "부장", LEFT(C36,1)="k", "과장", LEFT(C36,1)="d", "대리", LEFT(C36,1)="s", 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 "부장", LEFT(C37,1)="k", "과장", LEFT(C37,1)="d", "대리", LEFT(C37,1)="s", 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 "부장", LEFT(C38,1)="k", "과장", LEFT(C38,1)="d", "대리", LEFT(C38,1)="s", 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 "부장", LEFT(C39,1)="k", "과장", LEFT(C39,1)="d", "대리", LEFT(C39,1)="s", 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DF587-3237-473A-80E6-D31406B4FC6F}">
  <sheetPr codeName="Sheet8"/>
  <dimension ref="A1:M13"/>
  <sheetViews>
    <sheetView workbookViewId="0">
      <selection activeCell="E25" sqref="E25"/>
    </sheetView>
  </sheetViews>
  <sheetFormatPr defaultRowHeight="16.5"/>
  <cols>
    <col min="1" max="1" width="11.25" bestFit="1" customWidth="1"/>
    <col min="2" max="2" width="9.125" bestFit="1" customWidth="1"/>
    <col min="3" max="3" width="11.25" bestFit="1" customWidth="1"/>
    <col min="4" max="4" width="9.375" bestFit="1" customWidth="1"/>
    <col min="5" max="5" width="9.125" bestFit="1" customWidth="1"/>
    <col min="6" max="11" width="11.25" bestFit="1" customWidth="1"/>
    <col min="12" max="13" width="9.125" bestFit="1" customWidth="1"/>
  </cols>
  <sheetData>
    <row r="1" spans="1:13">
      <c r="A1" s="52" t="s">
        <v>194</v>
      </c>
    </row>
    <row r="3" spans="1:13">
      <c r="A3" t="s">
        <v>181</v>
      </c>
      <c r="B3" t="s">
        <v>0</v>
      </c>
      <c r="C3" t="s">
        <v>182</v>
      </c>
      <c r="D3" t="s">
        <v>88</v>
      </c>
      <c r="E3" t="s">
        <v>43</v>
      </c>
      <c r="F3" t="s">
        <v>183</v>
      </c>
      <c r="G3" t="s">
        <v>89</v>
      </c>
      <c r="H3" t="s">
        <v>90</v>
      </c>
      <c r="I3" t="s">
        <v>91</v>
      </c>
      <c r="J3" t="s">
        <v>92</v>
      </c>
      <c r="K3" t="s">
        <v>93</v>
      </c>
      <c r="L3" t="s">
        <v>184</v>
      </c>
      <c r="M3" t="s">
        <v>185</v>
      </c>
    </row>
    <row r="4" spans="1:13">
      <c r="A4">
        <v>200131</v>
      </c>
      <c r="B4" t="s">
        <v>186</v>
      </c>
      <c r="C4" t="s">
        <v>187</v>
      </c>
      <c r="D4" t="s">
        <v>95</v>
      </c>
      <c r="E4" t="s">
        <v>96</v>
      </c>
      <c r="F4" s="7">
        <v>44933</v>
      </c>
      <c r="G4">
        <v>90</v>
      </c>
      <c r="H4">
        <v>76</v>
      </c>
      <c r="I4">
        <v>72</v>
      </c>
      <c r="J4">
        <v>100</v>
      </c>
      <c r="K4">
        <v>100</v>
      </c>
      <c r="L4">
        <v>87.6</v>
      </c>
      <c r="M4" t="s">
        <v>188</v>
      </c>
    </row>
    <row r="5" spans="1:13">
      <c r="A5">
        <v>200124</v>
      </c>
      <c r="B5" t="s">
        <v>94</v>
      </c>
      <c r="C5" t="s">
        <v>187</v>
      </c>
      <c r="D5" t="s">
        <v>95</v>
      </c>
      <c r="E5" t="s">
        <v>96</v>
      </c>
      <c r="F5" s="7">
        <v>44928</v>
      </c>
      <c r="G5">
        <v>70</v>
      </c>
      <c r="H5">
        <v>52</v>
      </c>
      <c r="I5">
        <v>64</v>
      </c>
      <c r="J5">
        <v>70</v>
      </c>
      <c r="K5">
        <v>90</v>
      </c>
      <c r="L5">
        <v>69.2</v>
      </c>
      <c r="M5" t="s">
        <v>189</v>
      </c>
    </row>
    <row r="6" spans="1:13">
      <c r="A6">
        <v>200106</v>
      </c>
      <c r="B6" t="s">
        <v>190</v>
      </c>
      <c r="C6" t="s">
        <v>187</v>
      </c>
      <c r="D6" t="s">
        <v>95</v>
      </c>
      <c r="E6" t="s">
        <v>99</v>
      </c>
      <c r="F6" s="7">
        <v>44201</v>
      </c>
      <c r="G6">
        <v>50</v>
      </c>
      <c r="H6">
        <v>40</v>
      </c>
      <c r="I6">
        <v>28</v>
      </c>
      <c r="J6">
        <v>0</v>
      </c>
      <c r="K6">
        <v>90</v>
      </c>
      <c r="L6">
        <v>41.6</v>
      </c>
      <c r="M6" t="s">
        <v>189</v>
      </c>
    </row>
    <row r="7" spans="1:13">
      <c r="A7">
        <v>200105</v>
      </c>
      <c r="B7" t="s">
        <v>191</v>
      </c>
      <c r="C7" t="s">
        <v>187</v>
      </c>
      <c r="D7" t="s">
        <v>95</v>
      </c>
      <c r="E7" t="s">
        <v>99</v>
      </c>
      <c r="F7" s="7">
        <v>44201</v>
      </c>
      <c r="G7">
        <v>80</v>
      </c>
      <c r="H7">
        <v>40</v>
      </c>
      <c r="I7">
        <v>24</v>
      </c>
      <c r="J7">
        <v>80</v>
      </c>
      <c r="K7">
        <v>100</v>
      </c>
      <c r="L7">
        <v>64.8</v>
      </c>
      <c r="M7" t="s">
        <v>189</v>
      </c>
    </row>
    <row r="8" spans="1:13">
      <c r="A8">
        <v>200115</v>
      </c>
      <c r="B8" t="s">
        <v>102</v>
      </c>
      <c r="C8" t="s">
        <v>187</v>
      </c>
      <c r="D8" t="s">
        <v>95</v>
      </c>
      <c r="E8" t="s">
        <v>99</v>
      </c>
      <c r="F8" s="7">
        <v>44774</v>
      </c>
      <c r="G8">
        <v>70</v>
      </c>
      <c r="H8">
        <v>52</v>
      </c>
      <c r="I8">
        <v>48</v>
      </c>
      <c r="J8">
        <v>0</v>
      </c>
      <c r="K8">
        <v>100</v>
      </c>
      <c r="L8">
        <v>54</v>
      </c>
      <c r="M8" t="s">
        <v>189</v>
      </c>
    </row>
    <row r="9" spans="1:13">
      <c r="A9">
        <v>200108</v>
      </c>
      <c r="B9" t="s">
        <v>103</v>
      </c>
      <c r="C9" t="s">
        <v>187</v>
      </c>
      <c r="D9" t="s">
        <v>95</v>
      </c>
      <c r="E9" t="s">
        <v>99</v>
      </c>
      <c r="F9" s="7">
        <v>44201</v>
      </c>
      <c r="G9">
        <v>80</v>
      </c>
      <c r="H9">
        <v>64</v>
      </c>
      <c r="I9">
        <v>40</v>
      </c>
      <c r="J9">
        <v>90</v>
      </c>
      <c r="K9">
        <v>100</v>
      </c>
      <c r="L9">
        <v>74.8</v>
      </c>
      <c r="M9" t="s">
        <v>192</v>
      </c>
    </row>
    <row r="10" spans="1:13">
      <c r="A10">
        <v>200107</v>
      </c>
      <c r="B10" t="s">
        <v>193</v>
      </c>
      <c r="C10" t="s">
        <v>187</v>
      </c>
      <c r="D10" t="s">
        <v>95</v>
      </c>
      <c r="E10" t="s">
        <v>99</v>
      </c>
      <c r="F10" s="7">
        <v>44201</v>
      </c>
      <c r="G10">
        <v>80</v>
      </c>
      <c r="H10">
        <v>52</v>
      </c>
      <c r="I10">
        <v>36</v>
      </c>
      <c r="J10">
        <v>80</v>
      </c>
      <c r="K10">
        <v>80</v>
      </c>
      <c r="L10">
        <v>65.599999999999994</v>
      </c>
      <c r="M10" t="s">
        <v>189</v>
      </c>
    </row>
    <row r="11" spans="1:13">
      <c r="A11">
        <v>200130</v>
      </c>
      <c r="B11" t="s">
        <v>112</v>
      </c>
      <c r="C11" t="s">
        <v>187</v>
      </c>
      <c r="D11" t="s">
        <v>95</v>
      </c>
      <c r="E11" t="s">
        <v>96</v>
      </c>
      <c r="F11" s="7">
        <v>44933</v>
      </c>
      <c r="G11">
        <v>90</v>
      </c>
      <c r="H11">
        <v>68</v>
      </c>
      <c r="I11">
        <v>72</v>
      </c>
      <c r="J11">
        <v>100</v>
      </c>
      <c r="K11">
        <v>100</v>
      </c>
      <c r="L11">
        <v>86</v>
      </c>
      <c r="M11" t="s">
        <v>188</v>
      </c>
    </row>
    <row r="12" spans="1:13">
      <c r="A12">
        <v>200118</v>
      </c>
      <c r="B12" t="s">
        <v>106</v>
      </c>
      <c r="C12" t="s">
        <v>187</v>
      </c>
      <c r="D12" t="s">
        <v>95</v>
      </c>
      <c r="E12" t="s">
        <v>99</v>
      </c>
      <c r="F12" s="7">
        <v>44780</v>
      </c>
      <c r="G12">
        <v>70</v>
      </c>
      <c r="H12">
        <v>64</v>
      </c>
      <c r="I12">
        <v>56</v>
      </c>
      <c r="J12">
        <v>90</v>
      </c>
      <c r="K12">
        <v>100</v>
      </c>
      <c r="L12">
        <v>76</v>
      </c>
      <c r="M12" t="s">
        <v>192</v>
      </c>
    </row>
    <row r="13" spans="1:13">
      <c r="A13">
        <v>200121</v>
      </c>
      <c r="B13" t="s">
        <v>107</v>
      </c>
      <c r="C13" t="s">
        <v>187</v>
      </c>
      <c r="D13" t="s">
        <v>95</v>
      </c>
      <c r="E13" t="s">
        <v>99</v>
      </c>
      <c r="F13" s="7">
        <v>44785</v>
      </c>
      <c r="G13">
        <v>80</v>
      </c>
      <c r="H13">
        <v>68</v>
      </c>
      <c r="I13">
        <v>60</v>
      </c>
      <c r="J13">
        <v>100</v>
      </c>
      <c r="K13">
        <v>100</v>
      </c>
      <c r="L13">
        <v>81.599999999999994</v>
      </c>
      <c r="M13" t="s">
        <v>192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50" t="s">
        <v>0</v>
      </c>
      <c r="B2" t="s">
        <v>176</v>
      </c>
    </row>
    <row r="4" spans="1:5">
      <c r="A4" s="50" t="s">
        <v>88</v>
      </c>
      <c r="B4" t="s">
        <v>177</v>
      </c>
      <c r="C4" t="s">
        <v>178</v>
      </c>
      <c r="D4" t="s">
        <v>179</v>
      </c>
      <c r="E4" t="s">
        <v>180</v>
      </c>
    </row>
    <row r="5" spans="1:5">
      <c r="A5" t="s">
        <v>95</v>
      </c>
      <c r="B5" s="51">
        <v>57.6</v>
      </c>
      <c r="C5" s="51">
        <v>50</v>
      </c>
      <c r="D5" s="51">
        <v>71</v>
      </c>
      <c r="E5" s="51">
        <v>96</v>
      </c>
    </row>
    <row r="6" spans="1:5">
      <c r="A6" t="s">
        <v>111</v>
      </c>
      <c r="B6" s="51">
        <v>57.333333333333336</v>
      </c>
      <c r="C6" s="51">
        <v>54</v>
      </c>
      <c r="D6" s="51">
        <v>89.166666666666671</v>
      </c>
      <c r="E6" s="51">
        <v>91.666666666666671</v>
      </c>
    </row>
    <row r="7" spans="1:5">
      <c r="A7" t="s">
        <v>98</v>
      </c>
      <c r="B7" s="51">
        <v>44</v>
      </c>
      <c r="C7" s="51">
        <v>47</v>
      </c>
      <c r="D7" s="51">
        <v>77.5</v>
      </c>
      <c r="E7" s="51">
        <v>91.25</v>
      </c>
    </row>
    <row r="8" spans="1:5">
      <c r="A8" t="s">
        <v>101</v>
      </c>
      <c r="B8" s="51">
        <v>56</v>
      </c>
      <c r="C8" s="51">
        <v>62.285714285714285</v>
      </c>
      <c r="D8" s="51">
        <v>90</v>
      </c>
      <c r="E8" s="51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H17"/>
  <sheetViews>
    <sheetView workbookViewId="0">
      <selection activeCell="A4" sqref="A4:H17"/>
    </sheetView>
  </sheetViews>
  <sheetFormatPr defaultRowHeight="16.5"/>
  <cols>
    <col min="4" max="8" width="9.875" customWidth="1"/>
  </cols>
  <sheetData>
    <row r="2" spans="1:8">
      <c r="A2" s="45" t="s">
        <v>0</v>
      </c>
      <c r="B2" s="45" t="s">
        <v>88</v>
      </c>
      <c r="C2" s="45" t="s">
        <v>43</v>
      </c>
      <c r="D2" s="45" t="s">
        <v>153</v>
      </c>
      <c r="E2" s="45"/>
      <c r="F2" s="45"/>
      <c r="G2" s="45"/>
      <c r="H2" s="45"/>
    </row>
    <row r="3" spans="1:8">
      <c r="A3" s="45"/>
      <c r="B3" s="45"/>
      <c r="C3" s="4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195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8">
      <c r="A17" s="53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0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D3CE0692-61EC-4C28-B69E-9F62F686EB1D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P20" sqref="P20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46" t="s">
        <v>114</v>
      </c>
      <c r="C1" s="46"/>
      <c r="D1" s="46"/>
      <c r="E1" s="46"/>
      <c r="F1" s="4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I21" sqref="I21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47" t="s">
        <v>132</v>
      </c>
      <c r="B1" s="48"/>
      <c r="C1" s="48"/>
      <c r="D1" s="49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54">
        <v>120</v>
      </c>
      <c r="C3" s="55">
        <v>108</v>
      </c>
      <c r="D3" s="19">
        <f>C3/B3</f>
        <v>0.9</v>
      </c>
    </row>
    <row r="4" spans="1:4">
      <c r="A4" s="20" t="s">
        <v>138</v>
      </c>
      <c r="B4" s="56">
        <v>140</v>
      </c>
      <c r="C4" s="57">
        <v>77</v>
      </c>
      <c r="D4" s="21">
        <f>C4/B4</f>
        <v>0.55000000000000004</v>
      </c>
    </row>
    <row r="5" spans="1:4">
      <c r="A5" s="20" t="s">
        <v>139</v>
      </c>
      <c r="B5" s="56">
        <v>115</v>
      </c>
      <c r="C5" s="57">
        <v>125</v>
      </c>
      <c r="D5" s="21">
        <f>C5/B5</f>
        <v>1.0869565217391304</v>
      </c>
    </row>
    <row r="6" spans="1:4" ht="17.25" thickBot="1">
      <c r="A6" s="22" t="s">
        <v>140</v>
      </c>
      <c r="B6" s="58">
        <v>90</v>
      </c>
      <c r="C6" s="59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9" priority="10" operator="greaterThanOrEqual">
      <formula>1</formula>
    </cfRule>
    <cfRule type="cellIs" dxfId="8" priority="9" operator="equal">
      <formula>1</formula>
    </cfRule>
    <cfRule type="cellIs" dxfId="7" priority="8" operator="equal">
      <formula>1</formula>
    </cfRule>
    <cfRule type="cellIs" dxfId="6" priority="7" operator="equal">
      <formula>1</formula>
    </cfRule>
    <cfRule type="cellIs" dxfId="5" priority="6" operator="equal">
      <formula>1</formula>
    </cfRule>
    <cfRule type="cellIs" dxfId="4" priority="5" operator="equal">
      <formula>1</formula>
    </cfRule>
    <cfRule type="cellIs" dxfId="3" priority="4" operator="equal">
      <formula>1</formula>
    </cfRule>
    <cfRule type="cellIs" dxfId="2" priority="3" operator="equal">
      <formula>1</formula>
    </cfRule>
    <cfRule type="cellIs" dxfId="1" priority="2" operator="equal">
      <formula>1</formula>
    </cfRule>
    <cfRule type="cellIs" dxfId="0" priority="1" operator="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>
      <selection activeCell="C11" sqref="C11"/>
    </sheetView>
  </sheetViews>
  <sheetFormatPr defaultRowHeight="16.5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호진 조</cp:lastModifiedBy>
  <dcterms:created xsi:type="dcterms:W3CDTF">2023-05-11T11:47:16Z</dcterms:created>
  <dcterms:modified xsi:type="dcterms:W3CDTF">2025-08-08T12:10:51Z</dcterms:modified>
</cp:coreProperties>
</file>