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nou-user\Desktop\"/>
    </mc:Choice>
  </mc:AlternateContent>
  <xr:revisionPtr revIDLastSave="0" documentId="13_ncr:1_{44D5389D-A530-444A-80CF-E15C93D148AD}" xr6:coauthVersionLast="47" xr6:coauthVersionMax="47" xr10:uidLastSave="{00000000-0000-0000-0000-000000000000}"/>
  <bookViews>
    <workbookView xWindow="-120" yWindow="-120" windowWidth="29040" windowHeight="15720" firstSheet="3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Criteria" localSheetId="3">'기본작업-4'!$F$3:$G$3</definedName>
  </definedNames>
  <calcPr calcId="191029"/>
  <pivotCaches>
    <pivotCache cacheId="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7" l="1"/>
  <c r="G5" i="7"/>
  <c r="G6" i="7"/>
  <c r="G7" i="7"/>
  <c r="G8" i="7"/>
  <c r="G9" i="7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F27" i="5"/>
  <c r="D27" i="5"/>
  <c r="F22" i="5"/>
  <c r="D22" i="5"/>
  <c r="F13" i="5"/>
  <c r="D13" i="5"/>
  <c r="F7" i="5"/>
  <c r="F29" i="5" s="1"/>
  <c r="D7" i="5"/>
  <c r="F28" i="5"/>
  <c r="D28" i="5"/>
  <c r="F23" i="5"/>
  <c r="D23" i="5"/>
  <c r="F14" i="5"/>
  <c r="D14" i="5"/>
  <c r="F8" i="5"/>
  <c r="F30" i="5" s="1"/>
  <c r="D8" i="5"/>
  <c r="D29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<sst xmlns="http://schemas.openxmlformats.org/spreadsheetml/2006/main" count="443" uniqueCount="298">
  <si>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</si>
  <si>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</si>
  <si>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</si>
  <si>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</si>
  <si>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</si>
  <si>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</si>
  <si>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</si>
  <si>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</si>
  <si>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</si>
  <si>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</si>
  <si>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</si>
  <si>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</si>
  <si>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</si>
  <si>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</si>
  <si>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</si>
  <si>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</si>
  <si>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</si>
  <si>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</si>
  <si>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</si>
  <si>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</si>
  <si>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</si>
  <si>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</si>
  <si>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</si>
  <si>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</si>
  <si>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</si>
  <si>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</si>
  <si>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</si>
  <si>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</si>
  <si>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</si>
  <si>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</si>
  <si>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</si>
  <si>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</si>
  <si>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</si>
  <si>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</si>
  <si>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</si>
  <si>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</si>
  <si>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</si>
  <si>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</si>
  <si>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</si>
  <si>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</si>
  <si>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</si>
  <si>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</si>
  <si>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</si>
  <si>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</si>
  <si>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</si>
  <si>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</si>
  <si>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</si>
  <si>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</si>
  <si>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</si>
  <si>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</si>
  <si>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</si>
  <si>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</si>
  <si>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</si>
  <si>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</si>
  <si>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</si>
  <si>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</si>
  <si>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</si>
  <si>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</si>
  <si>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</si>
  <si>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</si>
  <si>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</si>
  <si>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</si>
  <si>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</si>
  <si>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</si>
  <si>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</si>
  <si>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</si>
  <si>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</si>
  <si>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</si>
  <si>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</si>
  <si>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</si>
  <si>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</si>
  <si>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</si>
  <si>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</si>
  <si>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</si>
  <si>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</si>
  <si>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</si>
  <si>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</si>
  <si>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</si>
  <si>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</si>
  <si>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</si>
  <si>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</si>
  <si>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</si>
  <si>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</si>
  <si>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</si>
  <si>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</si>
  <si>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</si>
  <si>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</si>
  <si>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</si>
  <si>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</si>
  <si>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</si>
  <si>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</si>
  <si>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</si>
  <si>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</si>
  <si>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</si>
  <si>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</si>
  <si>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</si>
  <si>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</si>
  <si>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</si>
  <si>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</si>
  <si>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</si>
  <si>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</si>
  <si>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</si>
  <si>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</si>
  <si>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</si>
  <si>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</si>
  <si>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</si>
  <si>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</si>
  <si>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</si>
  <si>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</si>
  <si>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</si>
  <si>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</si>
  <si>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</si>
  <si>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</si>
  <si>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</si>
  <si>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</si>
  <si>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</si>
  <si>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</si>
  <si>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</si>
  <si>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</si>
  <si>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</si>
  <si>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</si>
  <si>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</si>
  <si>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</si>
  <si>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</si>
  <si>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</si>
  <si>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</si>
  <si>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</si>
  <si>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</si>
  <si>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</si>
  <si>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</si>
  <si>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</si>
  <si>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</si>
  <si>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</si>
  <si>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</si>
  <si>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</si>
  <si>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</si>
  <si>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</si>
  <si>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</si>
  <si>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</si>
  <si>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</si>
  <si>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</si>
  <si>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</si>
  <si>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</si>
  <si>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</si>
  <si>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</si>
  <si>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</si>
  <si>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</si>
  <si>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</si>
  <si>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</si>
  <si>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</si>
  <si>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</si>
  <si>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</si>
  <si>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</si>
  <si>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</si>
  <si>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</si>
  <si>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</si>
  <si>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</si>
  <si>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</si>
  <si>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</si>
  <si>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</si>
  <si>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</si>
  <si>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</si>
  <si>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</si>
  <si>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</si>
  <si>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</si>
  <si>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</si>
  <si>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</si>
  <si>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</si>
  <si>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</si>
  <si>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</si>
  <si>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</si>
  <si>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</si>
  <si>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</si>
  <si>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</si>
  <si>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</si>
  <si>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</si>
  <si>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</si>
  <si>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</si>
  <si>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</si>
  <si>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</si>
  <si>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</si>
  <si>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</si>
  <si>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</si>
  <si>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</si>
  <si>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</si>
  <si>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</si>
  <si>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</si>
  <si>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</si>
  <si>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</si>
  <si>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</si>
  <si>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</si>
  <si>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</si>
  <si>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</si>
  <si>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</si>
  <si>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</si>
  <si>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</si>
  <si>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</si>
  <si>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</si>
  <si>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</si>
  <si>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</si>
  <si>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</si>
  <si>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</si>
  <si>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</si>
  <si>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</si>
  <si>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</si>
  <si>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</si>
  <si>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</si>
  <si>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</si>
  <si>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</si>
  <si>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</si>
  <si>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</si>
  <si>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</si>
  <si>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</si>
  <si>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</si>
  <si>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</si>
  <si>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</si>
  <si>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</si>
  <si>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</si>
  <si>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</si>
  <si>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</si>
  <si>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</si>
  <si>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</si>
  <si>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</si>
  <si>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</si>
  <si>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</si>
  <si>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</si>
  <si>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</si>
  <si>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</si>
  <si>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</si>
  <si>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</si>
  <si>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</si>
  <si>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</si>
  <si>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</si>
  <si>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</si>
  <si>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</si>
  <si>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</si>
  <si>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</si>
  <si>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</si>
  <si>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</si>
  <si>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</si>
  <si>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</si>
  <si>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</si>
  <si>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</si>
  <si>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</si>
  <si>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</si>
  <si>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</si>
  <si>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</si>
  <si>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</si>
  <si>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</si>
  <si>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</si>
  <si>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</si>
  <si>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</si>
  <si>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</si>
  <si>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</si>
  <si>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</si>
  <si>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</si>
  <si>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</si>
  <si>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</si>
  <si>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</si>
  <si>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</si>
  <si>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</si>
  <si>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</si>
  <si>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</si>
  <si>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</si>
  <si>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</si>
  <si>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</si>
  <si>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</si>
  <si>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</si>
  <si>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</si>
  <si>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</si>
  <si>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</si>
  <si>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</si>
  <si>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</si>
  <si>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</si>
  <si>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</si>
  <si>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</si>
  <si>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</si>
  <si>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</si>
  <si>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</si>
  <si>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</si>
  <si>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</si>
  <si>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</si>
  <si>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</si>
  <si>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</si>
  <si>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</si>
  <si>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</si>
  <si>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</si>
  <si>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</si>
  <si>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</si>
  <si>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</si>
  <si>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주소</t>
    <phoneticPr fontId="1" type="noConversion"/>
  </si>
  <si>
    <t>구매실적</t>
    <phoneticPr fontId="1" type="noConversion"/>
  </si>
  <si>
    <t>서초</t>
    <phoneticPr fontId="1" type="noConversion"/>
  </si>
  <si>
    <t>&gt;=1000000</t>
    <phoneticPr fontId="1" type="noConversion"/>
  </si>
  <si>
    <t>강남</t>
    <phoneticPr fontId="1" type="noConversion"/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</si>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</sst>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78" formatCode="0&quot;초&quot;"/>
    <numFmt numFmtId="179" formatCode="0.0_);[Red]\(0.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0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3E-47B8-9ADC-4A9AD9954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12</xdr:row>
          <xdr:rowOff>9525</xdr:rowOff>
        </xdr:from>
        <xdr:to>
          <xdr:col>8</xdr:col>
          <xdr:colOff>0</xdr:colOff>
          <xdr:row>14</xdr:row>
          <xdr:rowOff>28575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676275</xdr:colOff>
      <xdr:row>12</xdr:row>
      <xdr:rowOff>9525</xdr:rowOff>
    </xdr:from>
    <xdr:to>
      <xdr:col>9</xdr:col>
      <xdr:colOff>666750</xdr:colOff>
      <xdr:row>14</xdr:row>
      <xdr:rowOff>19050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162675" y="2571750"/>
          <a:ext cx="676275" cy="4286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nou-user" refreshedDate="45870.620067361109" createdVersion="7" refreshedVersion="7" minRefreshableVersion="3" recordCount="7" xr:uid="{7AA4B69F-814D-4A33-A170-4240B3C544E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44D7468-D9CB-4BB8-8174-FEFCB09A154B}" name="피벗 테이블1" cacheId="3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H8"/>
  <sheetViews>
    <sheetView workbookViewId="0">
      <selection activeCell="H9" sqref="H9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3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7"/>
  <sheetViews>
    <sheetView workbookViewId="0">
      <selection activeCell="B4" sqref="B4:B17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7" t="s">
        <v>182</v>
      </c>
      <c r="B1" s="27"/>
      <c r="C1" s="27"/>
      <c r="D1" s="27"/>
      <c r="E1" s="27"/>
      <c r="F1" s="27"/>
      <c r="G1" s="27"/>
    </row>
    <row r="2" spans="1:7" x14ac:dyDescent="0.3">
      <c r="G2" s="10" t="s">
        <v>183</v>
      </c>
    </row>
    <row r="3" spans="1:7" x14ac:dyDescent="0.3">
      <c r="A3" s="11" t="s">
        <v>184</v>
      </c>
      <c r="B3" s="11" t="s">
        <v>185</v>
      </c>
      <c r="C3" s="11" t="s">
        <v>203</v>
      </c>
      <c r="D3" s="11" t="s">
        <v>186</v>
      </c>
      <c r="E3" s="11" t="s">
        <v>187</v>
      </c>
      <c r="F3" s="11" t="s">
        <v>265</v>
      </c>
      <c r="G3" s="11" t="s">
        <v>188</v>
      </c>
    </row>
    <row r="4" spans="1:7" x14ac:dyDescent="0.3">
      <c r="A4" s="4" t="s">
        <v>189</v>
      </c>
      <c r="B4" s="24">
        <v>60</v>
      </c>
      <c r="C4" s="12">
        <v>906</v>
      </c>
      <c r="D4" s="12">
        <v>860</v>
      </c>
      <c r="E4" s="12">
        <v>585</v>
      </c>
      <c r="F4" s="12">
        <v>556</v>
      </c>
      <c r="G4" s="13">
        <v>0.38629999999999998</v>
      </c>
    </row>
    <row r="5" spans="1:7" x14ac:dyDescent="0.3">
      <c r="A5" s="4" t="s">
        <v>190</v>
      </c>
      <c r="B5" s="24">
        <v>60</v>
      </c>
      <c r="C5" s="12">
        <v>823</v>
      </c>
      <c r="D5" s="12">
        <v>781</v>
      </c>
      <c r="E5" s="12">
        <v>512</v>
      </c>
      <c r="F5" s="12">
        <v>486</v>
      </c>
      <c r="G5" s="13">
        <v>0.40939999999999999</v>
      </c>
    </row>
    <row r="6" spans="1:7" x14ac:dyDescent="0.3">
      <c r="A6" s="4" t="s">
        <v>191</v>
      </c>
      <c r="B6" s="24">
        <v>60</v>
      </c>
      <c r="C6" s="12">
        <v>1133</v>
      </c>
      <c r="D6" s="12">
        <v>1076</v>
      </c>
      <c r="E6" s="12">
        <v>684</v>
      </c>
      <c r="F6" s="12">
        <v>649</v>
      </c>
      <c r="G6" s="13">
        <v>0.42709999999999998</v>
      </c>
    </row>
    <row r="7" spans="1:7" x14ac:dyDescent="0.3">
      <c r="A7" s="4" t="s">
        <v>192</v>
      </c>
      <c r="B7" s="24">
        <v>60</v>
      </c>
      <c r="C7" s="12">
        <v>565</v>
      </c>
      <c r="D7" s="12">
        <v>536</v>
      </c>
      <c r="E7" s="12">
        <v>356</v>
      </c>
      <c r="F7" s="12">
        <v>338</v>
      </c>
      <c r="G7" s="13">
        <v>0.4017</v>
      </c>
    </row>
    <row r="8" spans="1:7" x14ac:dyDescent="0.3">
      <c r="A8" s="4" t="s">
        <v>193</v>
      </c>
      <c r="B8" s="24">
        <v>30</v>
      </c>
      <c r="C8" s="12">
        <v>1133</v>
      </c>
      <c r="D8" s="12">
        <v>1076</v>
      </c>
      <c r="E8" s="12">
        <v>684</v>
      </c>
      <c r="F8" s="12">
        <v>649</v>
      </c>
      <c r="G8" s="13">
        <v>0.42709999999999998</v>
      </c>
    </row>
    <row r="9" spans="1:7" x14ac:dyDescent="0.3">
      <c r="A9" s="4" t="s">
        <v>194</v>
      </c>
      <c r="B9" s="24">
        <v>30</v>
      </c>
      <c r="C9" s="12">
        <v>1133</v>
      </c>
      <c r="D9" s="12">
        <v>1076</v>
      </c>
      <c r="E9" s="12">
        <v>684</v>
      </c>
      <c r="F9" s="12">
        <v>649</v>
      </c>
      <c r="G9" s="13">
        <v>0.42709999999999998</v>
      </c>
    </row>
    <row r="10" spans="1:7" x14ac:dyDescent="0.3">
      <c r="A10" s="4" t="s">
        <v>195</v>
      </c>
      <c r="B10" s="24">
        <v>30</v>
      </c>
      <c r="C10" s="12">
        <v>823</v>
      </c>
      <c r="D10" s="12">
        <v>781</v>
      </c>
      <c r="E10" s="12">
        <v>512</v>
      </c>
      <c r="F10" s="12">
        <v>486</v>
      </c>
      <c r="G10" s="13">
        <v>0.40939999999999999</v>
      </c>
    </row>
    <row r="11" spans="1:7" x14ac:dyDescent="0.3">
      <c r="A11" s="4" t="s">
        <v>196</v>
      </c>
      <c r="B11" s="24">
        <v>45</v>
      </c>
      <c r="C11" s="12">
        <v>906</v>
      </c>
      <c r="D11" s="12">
        <v>860</v>
      </c>
      <c r="E11" s="12">
        <v>585</v>
      </c>
      <c r="F11" s="12">
        <v>556</v>
      </c>
      <c r="G11" s="13">
        <v>0.38629999999999998</v>
      </c>
    </row>
    <row r="12" spans="1:7" x14ac:dyDescent="0.3">
      <c r="A12" s="4" t="s">
        <v>197</v>
      </c>
      <c r="B12" s="24">
        <v>30</v>
      </c>
      <c r="C12" s="12">
        <v>1133</v>
      </c>
      <c r="D12" s="12">
        <v>1076</v>
      </c>
      <c r="E12" s="12">
        <v>684</v>
      </c>
      <c r="F12" s="12">
        <v>649</v>
      </c>
      <c r="G12" s="13">
        <v>0.42709999999999998</v>
      </c>
    </row>
    <row r="13" spans="1:7" x14ac:dyDescent="0.3">
      <c r="A13" s="4" t="s">
        <v>198</v>
      </c>
      <c r="B13" s="24">
        <v>45</v>
      </c>
      <c r="C13" s="12">
        <v>696</v>
      </c>
      <c r="D13" s="12">
        <v>661</v>
      </c>
      <c r="E13" s="12">
        <v>431</v>
      </c>
      <c r="F13" s="12">
        <v>409</v>
      </c>
      <c r="G13" s="13">
        <v>0.4123</v>
      </c>
    </row>
    <row r="14" spans="1:7" x14ac:dyDescent="0.3">
      <c r="A14" s="4" t="s">
        <v>199</v>
      </c>
      <c r="B14" s="24">
        <v>60</v>
      </c>
      <c r="C14" s="12">
        <v>1133</v>
      </c>
      <c r="D14" s="12">
        <v>1076</v>
      </c>
      <c r="E14" s="12">
        <v>684</v>
      </c>
      <c r="F14" s="12">
        <v>649</v>
      </c>
      <c r="G14" s="13">
        <v>0.42709999999999998</v>
      </c>
    </row>
    <row r="15" spans="1:7" x14ac:dyDescent="0.3">
      <c r="A15" s="4" t="s">
        <v>200</v>
      </c>
      <c r="B15" s="24">
        <v>30</v>
      </c>
      <c r="C15" s="12">
        <v>906</v>
      </c>
      <c r="D15" s="12">
        <v>860</v>
      </c>
      <c r="E15" s="12">
        <v>585</v>
      </c>
      <c r="F15" s="12">
        <v>556</v>
      </c>
      <c r="G15" s="13">
        <v>0.38629999999999998</v>
      </c>
    </row>
    <row r="16" spans="1:7" x14ac:dyDescent="0.3">
      <c r="A16" s="4" t="s">
        <v>201</v>
      </c>
      <c r="B16" s="24">
        <v>45</v>
      </c>
      <c r="C16" s="12">
        <v>1133</v>
      </c>
      <c r="D16" s="12">
        <v>1076</v>
      </c>
      <c r="E16" s="12">
        <v>684</v>
      </c>
      <c r="F16" s="12">
        <v>649</v>
      </c>
      <c r="G16" s="13">
        <v>0.42709999999999998</v>
      </c>
    </row>
    <row r="17" spans="1:7" x14ac:dyDescent="0.3">
      <c r="A17" s="4" t="s">
        <v>202</v>
      </c>
      <c r="B17" s="24">
        <v>45</v>
      </c>
      <c r="C17" s="12">
        <v>906</v>
      </c>
      <c r="D17" s="12">
        <v>860</v>
      </c>
      <c r="E17" s="12">
        <v>585</v>
      </c>
      <c r="F17" s="12">
        <v>556</v>
      </c>
      <c r="G17" s="1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3"/>
  <sheetViews>
    <sheetView workbookViewId="0">
      <selection activeCell="E5" sqref="E5"/>
    </sheetView>
  </sheetViews>
  <sheetFormatPr defaultRowHeight="16.5" x14ac:dyDescent="0.3"/>
  <cols>
    <col min="1" max="1" width="3.625" customWidth="1"/>
  </cols>
  <sheetData>
    <row r="2" spans="2:5" x14ac:dyDescent="0.3">
      <c r="B2" t="s">
        <v>204</v>
      </c>
    </row>
    <row r="4" spans="2:5" x14ac:dyDescent="0.3">
      <c r="B4" t="s">
        <v>266</v>
      </c>
      <c r="C4" t="s">
        <v>267</v>
      </c>
      <c r="D4" t="s">
        <v>268</v>
      </c>
      <c r="E4" t="s">
        <v>139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codeName="Sheet4" filterMode="1"/>
  <dimension ref="A1:G18"/>
  <sheetViews>
    <sheetView workbookViewId="0">
      <selection activeCell="A23" sqref="A23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8" t="s">
        <v>205</v>
      </c>
      <c r="B1" s="28"/>
      <c r="C1" s="28"/>
      <c r="D1" s="28"/>
      <c r="E1" s="28"/>
      <c r="F1" s="28"/>
      <c r="G1" s="28"/>
    </row>
    <row r="3" spans="1:7" x14ac:dyDescent="0.3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3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filters>
        <filter val="80"/>
        <filter val="85"/>
        <filter val="90"/>
        <filter val="95"/>
      </filters>
    </filterColumn>
    <filterColumn colId="6">
      <filters>
        <filter val="70"/>
        <filter val="75"/>
        <filter val="85"/>
        <filter val="90"/>
      </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J38"/>
  <sheetViews>
    <sheetView topLeftCell="A10" workbookViewId="0">
      <selection activeCell="E30" sqref="E30:E38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3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3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3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3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3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3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3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3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3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3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3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3">
      <c r="A13" s="2" t="s">
        <v>41</v>
      </c>
      <c r="B13" s="3" t="s">
        <v>42</v>
      </c>
    </row>
    <row r="14" spans="1:10" x14ac:dyDescent="0.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3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3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3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3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3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3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3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3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3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3">
      <c r="A24" s="4" t="s">
        <v>290</v>
      </c>
      <c r="B24" s="4" t="s">
        <v>291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3">
      <c r="A25" s="4" t="s">
        <v>292</v>
      </c>
      <c r="B25" s="4" t="s">
        <v>293</v>
      </c>
      <c r="D25" s="6">
        <f>TRUNC(DSUM(A14:E22,4,A24:B26))</f>
        <v>25600</v>
      </c>
      <c r="E25" s="6">
        <f>TRUNC(DAVERAGE(A14:E22,5,A24:B26))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3">
      <c r="A26" s="4" t="s">
        <v>294</v>
      </c>
      <c r="B26" s="4" t="s">
        <v>293</v>
      </c>
    </row>
    <row r="27" spans="1:10" x14ac:dyDescent="0.3">
      <c r="G27" s="29" t="s">
        <v>78</v>
      </c>
      <c r="H27" s="29"/>
      <c r="I27" s="29"/>
      <c r="J27" s="4" t="str">
        <f>COUNTIFS(I16:I25,"3",H16:H25,"경기고교")&amp;"명"</f>
        <v>2명</v>
      </c>
    </row>
    <row r="28" spans="1:10" x14ac:dyDescent="0.3">
      <c r="A28" s="2" t="s">
        <v>80</v>
      </c>
      <c r="B28" s="3" t="s">
        <v>81</v>
      </c>
      <c r="G28" s="29" t="s">
        <v>79</v>
      </c>
      <c r="H28" s="29"/>
      <c r="I28" s="29"/>
      <c r="J28" s="4" t="str">
        <f>SUMIFS(J16:J25,H16:H25,"경기고교",I16:I25,"2")&amp;"점"</f>
        <v>145점</v>
      </c>
    </row>
    <row r="29" spans="1:10" x14ac:dyDescent="0.3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3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3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3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30" t="s">
        <v>99</v>
      </c>
      <c r="H34" s="30"/>
    </row>
    <row r="35" spans="1:8" x14ac:dyDescent="0.3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3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3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3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G30"/>
  <sheetViews>
    <sheetView workbookViewId="0">
      <selection activeCell="H28" sqref="H28"/>
    </sheetView>
  </sheetViews>
  <sheetFormatPr defaultRowHeight="16.5" outlineLevelRow="3" x14ac:dyDescent="0.3"/>
  <cols>
    <col min="1" max="1" width="9.875" bestFit="1" customWidth="1"/>
    <col min="4" max="4" width="15.375" bestFit="1" customWidth="1"/>
    <col min="5" max="5" width="15" bestFit="1" customWidth="1"/>
    <col min="6" max="6" width="13.125" bestFit="1" customWidth="1"/>
  </cols>
  <sheetData>
    <row r="1" spans="1:7" ht="20.25" x14ac:dyDescent="0.3">
      <c r="A1" s="28" t="s">
        <v>104</v>
      </c>
      <c r="B1" s="28"/>
      <c r="C1" s="28"/>
      <c r="D1" s="28"/>
      <c r="E1" s="28"/>
      <c r="F1" s="28"/>
      <c r="G1" s="28"/>
    </row>
    <row r="3" spans="1:7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3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14" t="s">
        <v>282</v>
      </c>
      <c r="D7" s="25">
        <f>SUBTOTAL(1,D4:D6)</f>
        <v>5.666666666666667</v>
      </c>
      <c r="E7" s="4"/>
      <c r="F7" s="25">
        <f>SUBTOTAL(1,F4:F6)</f>
        <v>4</v>
      </c>
      <c r="G7" s="4"/>
    </row>
    <row r="8" spans="1:7" outlineLevel="1" x14ac:dyDescent="0.3">
      <c r="A8" s="8"/>
      <c r="B8" s="4"/>
      <c r="C8" s="14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14" t="s">
        <v>283</v>
      </c>
      <c r="D13" s="25">
        <f>SUBTOTAL(1,D9:D12)</f>
        <v>6.25</v>
      </c>
      <c r="E13" s="4"/>
      <c r="F13" s="25">
        <f>SUBTOTAL(1,F9:F12)</f>
        <v>4.25</v>
      </c>
      <c r="G13" s="4"/>
    </row>
    <row r="14" spans="1:7" outlineLevel="1" x14ac:dyDescent="0.3">
      <c r="A14" s="8"/>
      <c r="B14" s="4"/>
      <c r="C14" s="14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14" t="s">
        <v>284</v>
      </c>
      <c r="D22" s="25">
        <f>SUBTOTAL(1,D15:D21)</f>
        <v>4.2857142857142856</v>
      </c>
      <c r="E22" s="4"/>
      <c r="F22" s="25">
        <f>SUBTOTAL(1,F15:F21)</f>
        <v>5.8571428571428568</v>
      </c>
      <c r="G22" s="4"/>
    </row>
    <row r="23" spans="1:7" outlineLevel="1" x14ac:dyDescent="0.3">
      <c r="A23" s="8"/>
      <c r="B23" s="4"/>
      <c r="C23" s="14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15"/>
      <c r="B27" s="16"/>
      <c r="C27" s="17" t="s">
        <v>285</v>
      </c>
      <c r="D27" s="26">
        <f>SUBTOTAL(1,D24:D26)</f>
        <v>6.333333333333333</v>
      </c>
      <c r="E27" s="16"/>
      <c r="F27" s="26">
        <f>SUBTOTAL(1,F24:F26)</f>
        <v>6.666666666666667</v>
      </c>
      <c r="G27" s="16"/>
    </row>
    <row r="28" spans="1:7" outlineLevel="1" x14ac:dyDescent="0.3">
      <c r="A28" s="15"/>
      <c r="B28" s="16"/>
      <c r="C28" s="17" t="s">
        <v>280</v>
      </c>
      <c r="D28" s="16">
        <f>SUBTOTAL(9,D24:D26)</f>
        <v>19</v>
      </c>
      <c r="E28" s="16"/>
      <c r="F28" s="16">
        <f>SUBTOTAL(9,F24:F26)</f>
        <v>20</v>
      </c>
      <c r="G28" s="16"/>
    </row>
    <row r="29" spans="1:7" x14ac:dyDescent="0.3">
      <c r="A29" s="15"/>
      <c r="B29" s="16"/>
      <c r="C29" s="17" t="s">
        <v>286</v>
      </c>
      <c r="D29" s="26">
        <f>SUBTOTAL(1,D4:D26)</f>
        <v>5.3529411764705879</v>
      </c>
      <c r="E29" s="16"/>
      <c r="F29" s="26">
        <f>SUBTOTAL(1,F4:F26)</f>
        <v>5.2941176470588234</v>
      </c>
      <c r="G29" s="16"/>
    </row>
    <row r="30" spans="1:7" x14ac:dyDescent="0.3">
      <c r="A30" s="15"/>
      <c r="B30" s="16"/>
      <c r="C30" s="17" t="s">
        <v>281</v>
      </c>
      <c r="D30" s="16">
        <f>SUBTOTAL(9,D4:D26)</f>
        <v>91</v>
      </c>
      <c r="E30" s="16"/>
      <c r="F30" s="16">
        <f>SUBTOTAL(9,F4:F26)</f>
        <v>90</v>
      </c>
      <c r="G30" s="1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F27"/>
  <sheetViews>
    <sheetView workbookViewId="0">
      <selection activeCell="B19" sqref="B19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75" bestFit="1" customWidth="1"/>
    <col min="4" max="4" width="9.625" bestFit="1" customWidth="1"/>
    <col min="5" max="5" width="8.5" bestFit="1" customWidth="1"/>
    <col min="6" max="7" width="9.625" bestFit="1" customWidth="1"/>
    <col min="8" max="8" width="8.5" bestFit="1" customWidth="1"/>
  </cols>
  <sheetData>
    <row r="1" spans="1:6" ht="20.25" x14ac:dyDescent="0.3">
      <c r="A1" s="28" t="s">
        <v>119</v>
      </c>
      <c r="B1" s="28"/>
      <c r="C1" s="28"/>
      <c r="D1" s="28"/>
      <c r="E1" s="28"/>
      <c r="F1" s="28"/>
    </row>
    <row r="3" spans="1:6" x14ac:dyDescent="0.3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3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18" t="s">
        <v>289</v>
      </c>
      <c r="B18" s="18" t="s">
        <v>288</v>
      </c>
    </row>
    <row r="19" spans="1:5" x14ac:dyDescent="0.3">
      <c r="A19" s="18" t="s">
        <v>287</v>
      </c>
      <c r="B19" t="s">
        <v>295</v>
      </c>
      <c r="C19" t="s">
        <v>296</v>
      </c>
      <c r="D19" t="s">
        <v>297</v>
      </c>
      <c r="E19" t="s">
        <v>281</v>
      </c>
    </row>
    <row r="20" spans="1:5" x14ac:dyDescent="0.3">
      <c r="A20" s="19" t="s">
        <v>128</v>
      </c>
      <c r="B20" s="20"/>
      <c r="C20" s="20"/>
      <c r="D20" s="20">
        <v>1008000</v>
      </c>
      <c r="E20" s="20">
        <v>1008000</v>
      </c>
    </row>
    <row r="21" spans="1:5" x14ac:dyDescent="0.3">
      <c r="A21" s="19" t="s">
        <v>130</v>
      </c>
      <c r="B21" s="20"/>
      <c r="C21" s="20">
        <v>498750</v>
      </c>
      <c r="D21" s="20"/>
      <c r="E21" s="20">
        <v>498750</v>
      </c>
    </row>
    <row r="22" spans="1:5" x14ac:dyDescent="0.3">
      <c r="A22" s="19" t="s">
        <v>127</v>
      </c>
      <c r="B22" s="20"/>
      <c r="C22" s="20">
        <v>365750</v>
      </c>
      <c r="D22" s="20"/>
      <c r="E22" s="20">
        <v>365750</v>
      </c>
    </row>
    <row r="23" spans="1:5" x14ac:dyDescent="0.3">
      <c r="A23" s="19" t="s">
        <v>129</v>
      </c>
      <c r="B23" s="20">
        <v>133000</v>
      </c>
      <c r="C23" s="20"/>
      <c r="D23" s="20"/>
      <c r="E23" s="20">
        <v>133000</v>
      </c>
    </row>
    <row r="24" spans="1:5" x14ac:dyDescent="0.3">
      <c r="A24" s="19" t="s">
        <v>132</v>
      </c>
      <c r="B24" s="20"/>
      <c r="C24" s="20">
        <v>465500</v>
      </c>
      <c r="D24" s="20"/>
      <c r="E24" s="20">
        <v>465500</v>
      </c>
    </row>
    <row r="25" spans="1:5" x14ac:dyDescent="0.3">
      <c r="A25" s="19" t="s">
        <v>126</v>
      </c>
      <c r="B25" s="20"/>
      <c r="C25" s="20">
        <v>498750</v>
      </c>
      <c r="D25" s="20"/>
      <c r="E25" s="20">
        <v>498750</v>
      </c>
    </row>
    <row r="26" spans="1:5" x14ac:dyDescent="0.3">
      <c r="A26" s="19" t="s">
        <v>131</v>
      </c>
      <c r="B26" s="20"/>
      <c r="C26" s="20"/>
      <c r="D26" s="20">
        <v>1102500</v>
      </c>
      <c r="E26" s="20">
        <v>1102500</v>
      </c>
    </row>
    <row r="27" spans="1:5" x14ac:dyDescent="0.3">
      <c r="A27" s="19" t="s">
        <v>281</v>
      </c>
      <c r="B27" s="20">
        <v>133000</v>
      </c>
      <c r="C27" s="20">
        <v>457187.5</v>
      </c>
      <c r="D27" s="20">
        <v>1055250</v>
      </c>
      <c r="E27" s="20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sheetPr codeName="Sheet8"/>
  <dimension ref="A1:R30"/>
  <sheetViews>
    <sheetView workbookViewId="0">
      <selection activeCell="E27" sqref="E27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18" ht="20.25" x14ac:dyDescent="0.3">
      <c r="A1" s="28" t="s">
        <v>133</v>
      </c>
      <c r="B1" s="28"/>
      <c r="C1" s="28"/>
      <c r="D1" s="28"/>
      <c r="E1" s="28"/>
      <c r="F1" s="28"/>
      <c r="G1" s="28"/>
    </row>
    <row r="3" spans="1:18" x14ac:dyDescent="0.3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18" x14ac:dyDescent="0.3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18" x14ac:dyDescent="0.3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18" x14ac:dyDescent="0.3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18" x14ac:dyDescent="0.3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18" x14ac:dyDescent="0.3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18" x14ac:dyDescent="0.3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18" x14ac:dyDescent="0.3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  <c r="M10" s="21"/>
      <c r="N10" s="21"/>
      <c r="O10" s="21"/>
      <c r="P10" s="21"/>
      <c r="Q10" s="21"/>
      <c r="R10" s="21"/>
    </row>
    <row r="11" spans="1:18" x14ac:dyDescent="0.3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18" ht="20.25" x14ac:dyDescent="0.3">
      <c r="A13" s="28" t="s">
        <v>151</v>
      </c>
      <c r="B13" s="28"/>
      <c r="C13" s="28"/>
      <c r="D13" s="28"/>
      <c r="E13" s="28"/>
      <c r="F13" s="28"/>
      <c r="G13" s="28"/>
    </row>
    <row r="15" spans="1:18" x14ac:dyDescent="0.3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18" x14ac:dyDescent="0.3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8" t="s">
        <v>247</v>
      </c>
      <c r="B25" s="28"/>
      <c r="C25" s="28"/>
      <c r="D25" s="28"/>
      <c r="E25" s="28"/>
    </row>
    <row r="26" spans="1:7" x14ac:dyDescent="0.3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3">
      <c r="A27" s="4" t="s">
        <v>148</v>
      </c>
      <c r="B27" s="22">
        <v>8000</v>
      </c>
      <c r="C27" s="22">
        <v>1050</v>
      </c>
      <c r="D27" s="22">
        <v>420</v>
      </c>
      <c r="E27" s="22">
        <v>8420</v>
      </c>
    </row>
    <row r="28" spans="1:7" x14ac:dyDescent="0.3">
      <c r="A28" s="4" t="s">
        <v>152</v>
      </c>
      <c r="B28" s="22">
        <v>10000</v>
      </c>
      <c r="C28" s="22">
        <v>280</v>
      </c>
      <c r="D28" s="22">
        <v>210</v>
      </c>
      <c r="E28" s="22">
        <v>8710</v>
      </c>
    </row>
    <row r="29" spans="1:7" x14ac:dyDescent="0.3">
      <c r="A29" s="4" t="s">
        <v>153</v>
      </c>
      <c r="B29" s="22">
        <v>6500</v>
      </c>
      <c r="C29" s="22">
        <v>380</v>
      </c>
      <c r="D29" s="22">
        <v>190</v>
      </c>
      <c r="E29" s="22">
        <v>6190</v>
      </c>
    </row>
    <row r="30" spans="1:7" x14ac:dyDescent="0.3">
      <c r="A30" s="4" t="s">
        <v>150</v>
      </c>
      <c r="B30" s="22">
        <v>5200</v>
      </c>
      <c r="C30" s="22">
        <v>1200</v>
      </c>
      <c r="D30" s="22">
        <v>150</v>
      </c>
      <c r="E30" s="22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9"/>
  <dimension ref="A1:J14"/>
  <sheetViews>
    <sheetView tabSelected="1" workbookViewId="0">
      <selection activeCell="I21" sqref="I21"/>
    </sheetView>
  </sheetViews>
  <sheetFormatPr defaultRowHeight="16.5" x14ac:dyDescent="0.3"/>
  <sheetData>
    <row r="1" spans="1:10" ht="20.25" x14ac:dyDescent="0.3">
      <c r="A1" s="28" t="s">
        <v>154</v>
      </c>
      <c r="B1" s="28"/>
      <c r="C1" s="28"/>
      <c r="D1" s="28"/>
      <c r="E1" s="28"/>
      <c r="F1" s="28"/>
      <c r="G1" s="28"/>
      <c r="H1" s="28"/>
      <c r="I1" s="28"/>
      <c r="J1" s="28"/>
    </row>
    <row r="3" spans="1:10" x14ac:dyDescent="0.3">
      <c r="A3" s="23" t="s">
        <v>155</v>
      </c>
      <c r="B3" s="23" t="s">
        <v>156</v>
      </c>
      <c r="C3" s="23" t="s">
        <v>157</v>
      </c>
      <c r="D3" s="23" t="s">
        <v>158</v>
      </c>
      <c r="E3" s="23" t="s">
        <v>159</v>
      </c>
      <c r="F3" s="23" t="s">
        <v>160</v>
      </c>
      <c r="G3" s="23" t="s">
        <v>161</v>
      </c>
      <c r="H3" s="23" t="s">
        <v>162</v>
      </c>
      <c r="I3" s="23" t="s">
        <v>163</v>
      </c>
      <c r="J3" s="23" t="s">
        <v>164</v>
      </c>
    </row>
    <row r="4" spans="1:10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31" t="s">
        <v>172</v>
      </c>
      <c r="B10" s="32"/>
      <c r="C10" s="33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34"/>
      <c r="J10" s="35"/>
    </row>
    <row r="12" spans="1:10" x14ac:dyDescent="0.3">
      <c r="A12" t="s">
        <v>173</v>
      </c>
    </row>
    <row r="13" spans="1:10" x14ac:dyDescent="0.3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12</xdr:row>
                    <xdr:rowOff>9525</xdr:rowOff>
                  </from>
                  <to>
                    <xdr:col>8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0"/>
  <dimension ref="A1:F9"/>
  <sheetViews>
    <sheetView workbookViewId="0">
      <selection activeCell="J21" sqref="J21"/>
    </sheetView>
  </sheetViews>
  <sheetFormatPr defaultRowHeight="16.5" x14ac:dyDescent="0.3"/>
  <sheetData>
    <row r="1" spans="1:6" ht="20.25" x14ac:dyDescent="0.3">
      <c r="A1" s="28" t="s">
        <v>181</v>
      </c>
      <c r="B1" s="28"/>
      <c r="C1" s="28"/>
      <c r="D1" s="28"/>
      <c r="E1" s="28"/>
      <c r="F1" s="28"/>
    </row>
    <row r="3" spans="1:6" x14ac:dyDescent="0.3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3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정지환</cp:lastModifiedBy>
  <dcterms:created xsi:type="dcterms:W3CDTF">2023-04-27T08:01:32Z</dcterms:created>
  <dcterms:modified xsi:type="dcterms:W3CDTF">2025-08-01T06:11:05Z</dcterms:modified>
</cp:coreProperties>
</file>