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길벗컴활1급총정리_update_20250108 (1)\엑셀\모의\"/>
    </mc:Choice>
  </mc:AlternateContent>
  <xr:revisionPtr revIDLastSave="0" documentId="13_ncr:1_{608A5A83-21D3-4DF4-833C-98D93F9C046E}" xr6:coauthVersionLast="47" xr6:coauthVersionMax="47" xr10:uidLastSave="{00000000-0000-0000-0000-000000000000}"/>
  <bookViews>
    <workbookView xWindow="-108" yWindow="-108" windowWidth="23256" windowHeight="12576" firstSheet="1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2" l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P10" i="2" a="1"/>
  <c r="P10" i="2" s="1"/>
  <c r="Q10" i="2" a="1"/>
  <c r="Q10" i="2"/>
  <c r="P11" i="2" a="1"/>
  <c r="P11" i="2" s="1"/>
  <c r="Q11" i="2" a="1"/>
  <c r="Q11" i="2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18" i="2" a="1"/>
  <c r="I28" i="2" a="1"/>
  <c r="I21" i="2" a="1"/>
  <c r="I23" i="2" a="1"/>
  <c r="I25" i="2" a="1"/>
  <c r="I27" i="2" a="1"/>
  <c r="I29" i="2" a="1"/>
  <c r="I20" i="2" a="1"/>
  <c r="I22" i="2" a="1"/>
  <c r="I24" i="2" a="1"/>
  <c r="I26" i="2" a="1"/>
  <c r="I30" i="2" a="1"/>
  <c r="I19" i="2" a="1"/>
  <c r="I5" i="2" a="1"/>
  <c r="I7" i="2" a="1"/>
  <c r="I9" i="2" a="1"/>
  <c r="I11" i="2" a="1"/>
  <c r="I13" i="2" a="1"/>
  <c r="I15" i="2" a="1"/>
  <c r="I17" i="2" a="1"/>
  <c r="I8" i="2" a="1"/>
  <c r="I10" i="2" a="1"/>
  <c r="I12" i="2" a="1"/>
  <c r="I14" i="2" a="1"/>
  <c r="I16" i="2" a="1"/>
  <c r="I6" i="2" a="1"/>
  <c r="I4" i="2" a="1"/>
  <c r="I19" i="2" l="1"/>
  <c r="I30" i="2"/>
  <c r="I26" i="2"/>
  <c r="I24" i="2"/>
  <c r="I22" i="2"/>
  <c r="I20" i="2"/>
  <c r="I29" i="2"/>
  <c r="I27" i="2"/>
  <c r="I25" i="2"/>
  <c r="I23" i="2"/>
  <c r="I21" i="2"/>
  <c r="I28" i="2"/>
  <c r="I18" i="2"/>
  <c r="I6" i="2"/>
  <c r="I16" i="2"/>
  <c r="I14" i="2"/>
  <c r="I12" i="2"/>
  <c r="I10" i="2"/>
  <c r="I8" i="2"/>
  <c r="I17" i="2"/>
  <c r="I15" i="2"/>
  <c r="I13" i="2"/>
  <c r="I11" i="2"/>
  <c r="I9" i="2"/>
  <c r="I7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6110AF-7679-4B20-883A-30B853959FB4}" name="MS Access Database_Query" type="1" refreshedVersion="8" background="1">
    <dbPr connection="DSN=MS Access Database;DBQ=C:\중장비대여현황.accdb;DefaultDir=C:\Users\khane\OneDrive\문서;DriverId=25;FIL=MS Access;MaxBufferSize=2048;PageTimeout=5;" command="SELECT 대여내역.수령일, 대여내역.대여장비, 대여내역.대여시간, 대여내역.대여비용_x000d__x000a_FROM `C: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<sst xmlns="http://schemas.openxmlformats.org/spreadsheetml/2006/main" count="661" uniqueCount="172">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</sst>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7A0-41F4-BE03-91CC1B5516F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A0-41F4-BE03-91CC1B5516F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A0-41F4-BE03-91CC1B551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51.958928009262" backgroundQuery="1" createdVersion="8" refreshedVersion="8" minRefreshableVersion="3" recordCount="27" xr:uid="{74A90230-0BF0-4BBE-A979-6CE2E31C3225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694851-8925-4E7A-8971-3C35376D4832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6" numFmtId="176"/>
    <dataField name="평균 : 대여비용" fld="3" subtotal="average" baseField="4" baseItem="6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9" workbookViewId="0">
      <selection activeCell="N7" sqref="N7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AND(ISEVEN(RIGHT($A5,1)),$J5&gt;=100)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6" fitToHeight="2" orientation="portrait" horizontalDpi="0" verticalDpi="0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topLeftCell="G4" workbookViewId="0">
      <selection activeCell="L4" sqref="L4:L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_xlfn.CONCAT(LEFT(TRIM($F4),1),"박/",LEFT(TRIM($F4),1)+1,"일")</f>
        <v>3박/4일</v>
      </c>
      <c r="H4" s="1" t="s">
        <v>15</v>
      </c>
      <c r="I4" s="4" cm="1">
        <f t="array" ref="I4">fn할인율($D4,$E4)</f>
        <v>0.1</v>
      </c>
      <c r="J4" s="1" t="s">
        <v>16</v>
      </c>
      <c r="K4" s="1">
        <v>84</v>
      </c>
      <c r="L4" s="5">
        <f>HLOOKUP($K4,$O$14:$T$19,2+MATCH($H4,$N$16:$N$19,0),TRUE)</f>
        <v>495000</v>
      </c>
      <c r="N4" s="1" t="s">
        <v>47</v>
      </c>
      <c r="O4" s="1" t="str" cm="1">
        <f t="array" ref="O4">SUM(IF(($J$4:$J$30=$N4)*($H$4:$H$30=O$3),1))&amp;"건"</f>
        <v>2건</v>
      </c>
      <c r="P4" s="1" t="str" cm="1">
        <f t="array" ref="P4">SUM(IF(($J$4:$J$30=$N4)*($H$4:$H$30=P$3),1))&amp;"건"</f>
        <v>0건</v>
      </c>
      <c r="Q4" s="1" t="str" cm="1">
        <f t="array" ref="Q4">SUM(IF(($J$4:$J$30=$N4)*($H$4:$H$30=Q$3),1))&amp;"건"</f>
        <v>3건</v>
      </c>
      <c r="R4" s="1" t="str" cm="1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_xlfn.CONCAT(LEFT(TRIM($F5),1),"박/",LEFT(TRIM($F5),1)+1,"일")</f>
        <v>4박/5일</v>
      </c>
      <c r="H5" s="1" t="s">
        <v>21</v>
      </c>
      <c r="I5" s="4" cm="1">
        <f t="array" ref="I5">fn할인율($D5,$E5)</f>
        <v>0.1</v>
      </c>
      <c r="J5" s="1" t="s">
        <v>16</v>
      </c>
      <c r="K5" s="1">
        <v>103</v>
      </c>
      <c r="L5" s="5">
        <f t="shared" ref="L5:L30" si="1">HLOOKUP($K5,$O$14:$T$19,2+MATCH($H5,$N$16:$N$19,0),TRUE)</f>
        <v>1071000</v>
      </c>
      <c r="N5" s="1" t="s">
        <v>16</v>
      </c>
      <c r="O5" s="1" t="str" cm="1">
        <f t="array" ref="O5">SUM(IF(($J$4:$J$30=$N5)*($H$4:$H$30=O$3),1))&amp;"건"</f>
        <v>1건</v>
      </c>
      <c r="P5" s="1" t="str" cm="1">
        <f t="array" ref="P5">SUM(IF(($J$4:$J$30=$N5)*($H$4:$H$30=P$3),1))&amp;"건"</f>
        <v>4건</v>
      </c>
      <c r="Q5" s="1" t="str" cm="1">
        <f t="array" ref="Q5">SUM(IF(($J$4:$J$30=$N5)*($H$4:$H$30=Q$3),1))&amp;"건"</f>
        <v>3건</v>
      </c>
      <c r="R5" s="1" t="str" cm="1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fn할인율($D6,$E6)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 cm="1">
        <f t="array" ref="O6">SUM(IF(($J$4:$J$30=$N6)*($H$4:$H$30=O$3),1))&amp;"건"</f>
        <v>2건</v>
      </c>
      <c r="P6" s="1" t="str" cm="1">
        <f t="array" ref="P6">SUM(IF(($J$4:$J$30=$N6)*($H$4:$H$30=P$3),1))&amp;"건"</f>
        <v>5건</v>
      </c>
      <c r="Q6" s="1" t="str" cm="1">
        <f t="array" ref="Q6">SUM(IF(($J$4:$J$30=$N6)*($H$4:$H$30=Q$3),1))&amp;"건"</f>
        <v>2건</v>
      </c>
      <c r="R6" s="1" t="str" cm="1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fn할인율($D7,$E7)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fn할인율($D8,$E8)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fn할인율($D9,$E9)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fn할인율($D10,$E10)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 cm="1">
        <f t="array" ref="O10">TEXT(COUNT(IF(($C$4:$C$30=$N10)*($J$4:$J$30=O$9),1))/COUNTA($J$4:$J$30),"0%")</f>
        <v>15%</v>
      </c>
      <c r="P10" s="1" t="str" cm="1">
        <f t="array" ref="P10">TEXT(COUNT(IF(($C$4:$C$30=$N10)*($J$4:$J$30=P$9),1))/COUNTA($J$4:$J$30),"0%")</f>
        <v>19%</v>
      </c>
      <c r="Q10" s="1" t="str" cm="1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fn할인율($D11,$E11)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 cm="1">
        <f t="array" ref="O11">TEXT(COUNT(IF(($C$4:$C$30=$N11)*($J$4:$J$30=O$9),1))/COUNTA($J$4:$J$30),"0%")</f>
        <v>11%</v>
      </c>
      <c r="P11" s="1" t="str" cm="1">
        <f t="array" ref="P11">TEXT(COUNT(IF(($C$4:$C$30=$N11)*($J$4:$J$30=P$9),1))/COUNTA($J$4:$J$30),"0%")</f>
        <v>19%</v>
      </c>
      <c r="Q11" s="1" t="str" cm="1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fn할인율($D12,$E12)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fn할인율($D13,$E13)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fn할인율($D14,$E14)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fn할인율($D15,$E15)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fn할인율($D16,$E16)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fn할인율($D17,$E17)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fn할인율($D18,$E18)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fn할인율($D19,$E19)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fn할인율($D20,$E20)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fn할인율($D21,$E21)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fn할인율($D22,$E22)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fn할인율($D23,$E23)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fn할인율($D24,$E24)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fn할인율($D25,$E25)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fn할인율($D26,$E26)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fn할인율($D27,$E27)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fn할인율($D28,$E28)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fn할인율($D29,$E29)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fn할인율($D30,$E30)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opLeftCell="A7" workbookViewId="0">
      <selection activeCell="E6" sqref="E6"/>
    </sheetView>
  </sheetViews>
  <sheetFormatPr defaultRowHeight="17.399999999999999"/>
  <cols>
    <col min="1" max="1" width="3.59765625" customWidth="1"/>
    <col min="2" max="2" width="24.0976562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10.59765625" bestFit="1" customWidth="1"/>
    <col min="10" max="10" width="9.3984375" bestFit="1" customWidth="1"/>
    <col min="11" max="12" width="18.79687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165</v>
      </c>
      <c r="C3" s="21" t="s">
        <v>166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159</v>
      </c>
    </row>
    <row r="4" spans="2:8">
      <c r="B4" s="12" t="s">
        <v>160</v>
      </c>
      <c r="C4" s="12"/>
      <c r="D4" s="20"/>
      <c r="E4" s="20"/>
      <c r="F4" s="20"/>
      <c r="G4" s="20"/>
      <c r="H4" s="20"/>
    </row>
    <row r="5" spans="2:8">
      <c r="B5" s="12"/>
      <c r="C5" s="12" t="s">
        <v>167</v>
      </c>
      <c r="D5" s="20" t="s">
        <v>171</v>
      </c>
      <c r="E5" s="20">
        <v>144.66666666666666</v>
      </c>
      <c r="F5" s="20">
        <v>118.33333333333333</v>
      </c>
      <c r="G5" s="20" t="s">
        <v>171</v>
      </c>
      <c r="H5" s="20">
        <v>131.5</v>
      </c>
    </row>
    <row r="6" spans="2:8">
      <c r="B6" s="12"/>
      <c r="C6" s="12" t="s">
        <v>169</v>
      </c>
      <c r="D6" s="20" t="s">
        <v>171</v>
      </c>
      <c r="E6" s="20">
        <v>898000</v>
      </c>
      <c r="F6" s="20">
        <v>945000</v>
      </c>
      <c r="G6" s="20" t="s">
        <v>171</v>
      </c>
      <c r="H6" s="20">
        <v>921500</v>
      </c>
    </row>
    <row r="7" spans="2:8">
      <c r="B7" s="12" t="s">
        <v>161</v>
      </c>
      <c r="C7" s="12"/>
      <c r="D7" s="20"/>
      <c r="E7" s="20"/>
      <c r="F7" s="20"/>
      <c r="G7" s="20"/>
      <c r="H7" s="20"/>
    </row>
    <row r="8" spans="2:8">
      <c r="B8" s="12"/>
      <c r="C8" s="12" t="s">
        <v>167</v>
      </c>
      <c r="D8" s="20">
        <v>103</v>
      </c>
      <c r="E8" s="20">
        <v>49.5</v>
      </c>
      <c r="F8" s="20">
        <v>132.5</v>
      </c>
      <c r="G8" s="20" t="s">
        <v>171</v>
      </c>
      <c r="H8" s="20">
        <v>93.4</v>
      </c>
    </row>
    <row r="9" spans="2:8">
      <c r="B9" s="12"/>
      <c r="C9" s="12" t="s">
        <v>169</v>
      </c>
      <c r="D9" s="20">
        <v>1071000</v>
      </c>
      <c r="E9" s="20">
        <v>231000</v>
      </c>
      <c r="F9" s="20">
        <v>1065500</v>
      </c>
      <c r="G9" s="20" t="s">
        <v>171</v>
      </c>
      <c r="H9" s="20">
        <v>732800</v>
      </c>
    </row>
    <row r="10" spans="2:8">
      <c r="B10" s="12" t="s">
        <v>162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167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169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163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167</v>
      </c>
      <c r="D14" s="20">
        <v>39</v>
      </c>
      <c r="E14" s="20">
        <v>127</v>
      </c>
      <c r="F14" s="20" t="s">
        <v>171</v>
      </c>
      <c r="G14" s="20">
        <v>86</v>
      </c>
      <c r="H14" s="20">
        <v>84.5</v>
      </c>
    </row>
    <row r="15" spans="2:8">
      <c r="B15" s="12"/>
      <c r="C15" s="12" t="s">
        <v>169</v>
      </c>
      <c r="D15" s="20">
        <v>180000</v>
      </c>
      <c r="E15" s="20">
        <v>864000</v>
      </c>
      <c r="F15" s="20" t="s">
        <v>171</v>
      </c>
      <c r="G15" s="20">
        <v>495000</v>
      </c>
      <c r="H15" s="20">
        <v>508500</v>
      </c>
    </row>
    <row r="16" spans="2:8">
      <c r="B16" s="12" t="s">
        <v>164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167</v>
      </c>
      <c r="D17" s="20">
        <v>188</v>
      </c>
      <c r="E17" s="20">
        <v>158</v>
      </c>
      <c r="F17" s="20" t="s">
        <v>171</v>
      </c>
      <c r="G17" s="20">
        <v>151.5</v>
      </c>
      <c r="H17" s="20">
        <v>162.25</v>
      </c>
    </row>
    <row r="18" spans="2:8">
      <c r="B18" s="12"/>
      <c r="C18" s="12" t="s">
        <v>169</v>
      </c>
      <c r="D18" s="20">
        <v>1485000</v>
      </c>
      <c r="E18" s="20">
        <v>990000</v>
      </c>
      <c r="F18" s="20" t="s">
        <v>171</v>
      </c>
      <c r="G18" s="20">
        <v>701500</v>
      </c>
      <c r="H18" s="20">
        <v>969500</v>
      </c>
    </row>
    <row r="19" spans="2:8">
      <c r="B19" s="12" t="s">
        <v>168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170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1" sqref="B11:E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/>
      <c r="D12" s="5"/>
      <c r="E12" s="5"/>
      <c r="F12" s="9"/>
      <c r="G12" s="9"/>
      <c r="H12" s="9"/>
      <c r="I12" s="9"/>
      <c r="J12" s="9"/>
    </row>
    <row r="13" spans="2:10">
      <c r="B13" s="1" t="s">
        <v>116</v>
      </c>
      <c r="C13" s="5"/>
      <c r="D13" s="5"/>
      <c r="E13" s="5"/>
      <c r="F13" s="9"/>
      <c r="G13" s="9"/>
      <c r="H13" s="9"/>
      <c r="I13" s="9"/>
      <c r="J13" s="9"/>
    </row>
    <row r="14" spans="2:10">
      <c r="B14" s="1" t="s">
        <v>117</v>
      </c>
      <c r="C14" s="5"/>
      <c r="D14" s="5"/>
      <c r="E14" s="5"/>
      <c r="F14" s="9"/>
      <c r="G14" s="9"/>
      <c r="H14" s="9"/>
      <c r="I14" s="9"/>
      <c r="J14" s="9"/>
    </row>
    <row r="15" spans="2:10">
      <c r="B15" s="1" t="s">
        <v>120</v>
      </c>
      <c r="C15" s="5"/>
      <c r="D15" s="5"/>
      <c r="E15" s="5"/>
      <c r="F15" s="9"/>
    </row>
    <row r="16" spans="2:10">
      <c r="B16" s="1" t="s">
        <v>118</v>
      </c>
      <c r="C16" s="5"/>
      <c r="D16" s="5"/>
      <c r="E16" s="5"/>
    </row>
  </sheetData>
  <dataConsolidate function="average" leftLabels="1" topLabels="1">
    <dataRefs count="2">
      <dataRef ref="A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5A1E0A19-FD3F-4B53-82B2-756B9EF5D13A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6" workbookViewId="0">
      <selection activeCell="O21" sqref="O21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K7" sqref="K7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3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3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3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3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3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3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3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3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3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3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3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3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3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3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3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3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3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3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3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3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3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3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3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3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3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3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3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M11" sqref="M11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하늘 김</cp:lastModifiedBy>
  <dcterms:created xsi:type="dcterms:W3CDTF">2023-07-14T11:40:39Z</dcterms:created>
  <dcterms:modified xsi:type="dcterms:W3CDTF">2025-07-13T14:42:46Z</dcterms:modified>
</cp:coreProperties>
</file>