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gpfla\Desktop\1급 실기 재회독\01 엑셀\03 기본모의고사\"/>
    </mc:Choice>
  </mc:AlternateContent>
  <xr:revisionPtr revIDLastSave="0" documentId="13_ncr:1_{CE95D23D-1AD7-447E-9F4F-0B80417B5919}" xr6:coauthVersionLast="47" xr6:coauthVersionMax="47" xr10:uidLastSave="{00000000-0000-0000-0000-000000000000}"/>
  <bookViews>
    <workbookView xWindow="-96" yWindow="0" windowWidth="18432" windowHeight="12336" tabRatio="765" activeTab="1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_FilterDatabase" localSheetId="4" hidden="1">'분석작업-2'!$B$4:$B$17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 a="1"/>
  <c r="F11" i="2" s="1"/>
  <c r="F12" i="2" a="1"/>
  <c r="F12" i="2" s="1"/>
  <c r="F10" i="2" a="1"/>
  <c r="F10" i="2" s="1"/>
  <c r="B11" i="2" a="1"/>
  <c r="B11" i="2" s="1"/>
  <c r="B12" i="2" a="1"/>
  <c r="B12" i="2" s="1"/>
  <c r="B13" i="2" a="1"/>
  <c r="B13" i="2" s="1"/>
  <c r="B14" i="2" a="1"/>
  <c r="B14" i="2"/>
  <c r="B15" i="2" a="1"/>
  <c r="B15" i="2" s="1"/>
  <c r="B10" i="2" a="1"/>
  <c r="B10" i="2" s="1"/>
  <c r="F21" i="2" a="1"/>
  <c r="F21" i="2" s="1"/>
  <c r="F22" i="2" a="1"/>
  <c r="F22" i="2" s="1"/>
  <c r="F23" i="2" a="1"/>
  <c r="F23" i="2" s="1"/>
  <c r="F24" i="2" a="1"/>
  <c r="F24" i="2"/>
  <c r="F25" i="2" a="1"/>
  <c r="F25" i="2" s="1"/>
  <c r="F26" i="2" a="1"/>
  <c r="F26" i="2" s="1"/>
  <c r="F27" i="2" a="1"/>
  <c r="F27" i="2" s="1"/>
  <c r="F28" i="2" a="1"/>
  <c r="F28" i="2"/>
  <c r="F29" i="2" a="1"/>
  <c r="F29" i="2" s="1"/>
  <c r="F30" i="2" a="1"/>
  <c r="F30" i="2" s="1"/>
  <c r="F31" i="2" a="1"/>
  <c r="F31" i="2" s="1"/>
  <c r="F32" i="2" a="1"/>
  <c r="F32" i="2"/>
  <c r="F33" i="2" a="1"/>
  <c r="F33" i="2" s="1"/>
  <c r="F34" i="2" a="1"/>
  <c r="F34" i="2" s="1"/>
  <c r="F35" i="2" a="1"/>
  <c r="F35" i="2" s="1"/>
  <c r="F36" i="2" a="1"/>
  <c r="F36" i="2"/>
  <c r="F37" i="2" a="1"/>
  <c r="F37" i="2" s="1"/>
  <c r="F38" i="2" a="1"/>
  <c r="F38" i="2" s="1"/>
  <c r="F39" i="2" a="1"/>
  <c r="F39" i="2" s="1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E3" i="2"/>
  <c r="I3" i="2"/>
  <c r="H3" i="2"/>
  <c r="C4" i="2"/>
  <c r="C5" i="2"/>
  <c r="C6" i="2"/>
  <c r="C3" i="2"/>
  <c r="A34" i="1"/>
  <c r="D3" i="6"/>
  <c r="D4" i="6"/>
  <c r="D5" i="6"/>
  <c r="D6" i="6"/>
  <c r="I21" i="2" a="1"/>
  <c r="I25" i="2" a="1"/>
  <c r="I29" i="2" a="1"/>
  <c r="I33" i="2" a="1"/>
  <c r="I37" i="2" a="1"/>
  <c r="I22" i="2" a="1"/>
  <c r="I26" i="2" a="1"/>
  <c r="I30" i="2" a="1"/>
  <c r="I34" i="2" a="1"/>
  <c r="I38" i="2" a="1"/>
  <c r="I23" i="2" a="1"/>
  <c r="I27" i="2" a="1"/>
  <c r="I31" i="2" a="1"/>
  <c r="I35" i="2" a="1"/>
  <c r="I39" i="2" a="1"/>
  <c r="I32" i="2" a="1"/>
  <c r="I36" i="2" a="1"/>
  <c r="I24" i="2" a="1"/>
  <c r="I28" i="2" a="1"/>
  <c r="I20" i="2" a="1"/>
  <c r="I28" i="2" l="1"/>
  <c r="I24" i="2"/>
  <c r="I36" i="2"/>
  <c r="I32" i="2"/>
  <c r="I39" i="2"/>
  <c r="I35" i="2"/>
  <c r="I31" i="2"/>
  <c r="I27" i="2"/>
  <c r="I23" i="2"/>
  <c r="I38" i="2"/>
  <c r="I34" i="2"/>
  <c r="I30" i="2"/>
  <c r="I26" i="2"/>
  <c r="I22" i="2"/>
  <c r="I37" i="2"/>
  <c r="I33" i="2"/>
  <c r="I29" i="2"/>
  <c r="I25" i="2"/>
  <c r="I21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90A43DF-F625-4321-9394-0E58DB9198B6}" name="MS Access Database_Query" type="1" refreshedVersion="8" background="1">
    <dbPr connection="DSN=MS Access Database;DBQ=C:\컴활 1급 실기\01 엑셀\03 기본모의고사\성적.accdb;DefaultDir=C:\컴활 1급 실기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`C:\컴활 1급 실기\01 엑셀\03 기본모의고사\성적.accdb`.사원평가정보 사원평가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<sst xmlns="http://schemas.openxmlformats.org/spreadsheetml/2006/main" count="278" uniqueCount="184">
  <si>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</si>
  <si>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</si>
  <si>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</si>
  <si>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</si>
  <si>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</si>
  <si>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</si>
  <si>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</si>
  <si>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</si>
  <si>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</si>
  <si>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</si>
  <si>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</si>
  <si>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</si>
  <si>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</si>
  <si>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</si>
  <si>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</si>
  <si>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</si>
  <si>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</si>
  <si>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</si>
  <si>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</si>
  <si>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</si>
  <si>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</si>
  <si>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</si>
  <si>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</si>
  <si>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</si>
  <si>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</si>
  <si>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</si>
  <si>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</si>
  <si>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</si>
  <si>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</si>
  <si>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</si>
  <si>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</si>
  <si>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</si>
  <si>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</si>
  <si>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</si>
  <si>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</si>
  <si>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</si>
  <si>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</si>
  <si>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</si>
  <si>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</si>
  <si>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</si>
  <si>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</si>
  <si>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</si>
  <si>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</si>
  <si>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</si>
  <si>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</si>
  <si>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</si>
  <si>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</si>
  <si>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</si>
  <si>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</si>
  <si>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</si>
  <si>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</si>
  <si>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</si>
  <si>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</si>
  <si>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</si>
  <si>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</si>
  <si>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</si>
  <si>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</si>
  <si>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</si>
  <si>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</si>
  <si>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</si>
  <si>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</si>
  <si>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</si>
  <si>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</si>
  <si>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</si>
  <si>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</si>
  <si>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</si>
  <si>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</si>
  <si>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</si>
  <si>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</si>
  <si>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</si>
  <si>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</si>
  <si>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</si>
  <si>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</si>
  <si>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</si>
  <si>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</si>
  <si>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</si>
  <si>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</si>
  <si>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</si>
  <si>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</si>
  <si>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</si>
  <si>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</si>
  <si>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</si>
  <si>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</si>
  <si>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</si>
  <si>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</si>
  <si>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</si>
  <si>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</si>
  <si>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</si>
  <si>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</si>
  <si>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</si>
  <si>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</si>
  <si>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</si>
  <si>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</si>
  <si>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</si>
  <si>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</si>
  <si>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</si>
  <si>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</si>
  <si>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</si>
  <si>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</si>
  <si>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</si>
  <si>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</si>
  <si>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</si>
  <si>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</si>
  <si>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</si>
  <si>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</si>
  <si>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</si>
  <si>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</si>
  <si>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</si>
  <si>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</si>
  <si>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</si>
  <si>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</si>
  <si>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</si>
  <si>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</si>
  <si>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</si>
  <si>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</si>
  <si>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</si>
  <si>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</si>
  <si>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</si>
  <si>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</si>
  <si>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</si>
  <si>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</si>
  <si>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</si>
  <si>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</si>
  <si>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</si>
  <si>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</si>
  <si>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</si>
  <si>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</si>
  <si>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</si>
  <si>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</si>
  <si>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</si>
  <si>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</si>
  <si>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</si>
  <si>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</si>
  <si>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</si>
  <si>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</si>
  <si>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</si>
  <si>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</si>
  <si>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</si>
  <si>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</si>
  <si>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</si>
  <si>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</si>
  <si>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</si>
  <si>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</si>
  <si>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</si>
  <si>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</si>
  <si>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</si>
  <si>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</si>
  <si>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</si>
  <si>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</si>
  <si>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</si>
  <si>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</si>
  <si>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</si>
  <si>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</si>
  <si>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</si>
  <si>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</si>
  <si>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</si>
  <si>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</si>
  <si>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</si>
  <si>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</si>
  <si>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</si>
  <si>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</si>
  <si>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</si>
  <si>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</si>
  <si>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</si>
  <si>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</si>
  <si>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</si>
  <si>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</si>
  <si>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</si>
  <si>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</si>
  <si>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</si>
  <si>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</si>
  <si>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</si>
  <si>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</si>
  <si>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컴활합격</t>
  </si>
  <si>
    <t>(모두)</t>
  </si>
  <si>
    <t>평균 : 영어독해</t>
  </si>
  <si>
    <t>평균 : 영어듣기</t>
  </si>
  <si>
    <t>평균 : 전산이론</t>
  </si>
  <si>
    <t>평균 : 전산실기</t>
  </si>
  <si>
    <t>마소희</t>
  </si>
  <si>
    <t>최민정</t>
  </si>
  <si>
    <t>우성룡</t>
  </si>
  <si>
    <t>박혁거</t>
  </si>
  <si>
    <t>평균 : 영어독해 - 부서명: 기술부, 이름: 강감찬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</si>
</sst>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[Red][&gt;=120]&quot;★&quot;* 0;[Blue][&gt;=100]&quot;☆&quot;* 0;0"/>
    <numFmt numFmtId="179" formatCode="0&quot;점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178" fontId="0" fillId="0" borderId="3" xfId="0" applyNumberFormat="1" applyBorder="1">
      <alignment vertical="center"/>
    </xf>
    <xf numFmtId="178" fontId="0" fillId="0" borderId="4" xfId="0" applyNumberFormat="1" applyBorder="1">
      <alignment vertical="center"/>
    </xf>
    <xf numFmtId="178" fontId="0" fillId="0" borderId="6" xfId="0" applyNumberFormat="1" applyBorder="1">
      <alignment vertical="center"/>
    </xf>
    <xf numFmtId="178" fontId="0" fillId="0" borderId="7" xfId="0" applyNumberFormat="1" applyBorder="1">
      <alignment vertical="center"/>
    </xf>
    <xf numFmtId="178" fontId="0" fillId="0" borderId="9" xfId="0" applyNumberFormat="1" applyBorder="1">
      <alignment vertical="center"/>
    </xf>
    <xf numFmtId="178" fontId="0" fillId="0" borderId="1" xfId="0" applyNumberFormat="1" applyBorder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8" fillId="0" borderId="0" xfId="0" applyFont="1">
      <alignment vertical="center"/>
    </xf>
    <xf numFmtId="0" fontId="0" fillId="0" borderId="26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4">
    <dxf>
      <fill>
        <patternFill>
          <fgColor indexed="64"/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C-4946-A210-8A1E90642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7</xdr:row>
      <xdr:rowOff>0</xdr:rowOff>
    </xdr:from>
    <xdr:to>
      <xdr:col>2</xdr:col>
      <xdr:colOff>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2DB84510-5E08-6EB2-92B5-C5B5B06B5823}"/>
            </a:ext>
          </a:extLst>
        </xdr:cNvPr>
        <xdr:cNvSpPr/>
      </xdr:nvSpPr>
      <xdr:spPr>
        <a:xfrm>
          <a:off x="15240" y="1569720"/>
          <a:ext cx="1493520" cy="66294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22860</xdr:colOff>
      <xdr:row>7</xdr:row>
      <xdr:rowOff>30480</xdr:rowOff>
    </xdr:from>
    <xdr:to>
      <xdr:col>3</xdr:col>
      <xdr:colOff>830580</xdr:colOff>
      <xdr:row>10</xdr:row>
      <xdr:rowOff>7620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EEFAEC5E-A8B6-FBB1-2ACA-4BE0AF4D38CF}"/>
            </a:ext>
          </a:extLst>
        </xdr:cNvPr>
        <xdr:cNvSpPr/>
      </xdr:nvSpPr>
      <xdr:spPr>
        <a:xfrm>
          <a:off x="1531620" y="1600200"/>
          <a:ext cx="1478280" cy="64008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0</xdr:row>
          <xdr:rowOff>213360</xdr:rowOff>
        </xdr:from>
        <xdr:to>
          <xdr:col>5</xdr:col>
          <xdr:colOff>601980</xdr:colOff>
          <xdr:row>3</xdr:row>
          <xdr:rowOff>144780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혜림" refreshedDate="45791.532052662034" backgroundQuery="1" createdVersion="8" refreshedVersion="8" minRefreshableVersion="3" recordCount="37" xr:uid="{5F02F759-68F0-4B9D-B16C-FB5CCC0F3646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BB120A-32E0-4189-AC45-4898B81F30DD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79"/>
    <dataField name="평균 : 영어듣기" fld="3" subtotal="average" baseField="1" baseItem="0" numFmtId="179"/>
    <dataField name="평균 : 전산이론" fld="4" subtotal="average" baseField="1" baseItem="0" numFmtId="179"/>
    <dataField name="평균 : 전산실기" fld="5" subtotal="average" baseField="1" baseItem="0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F572FA-9DCE-4EB7-8D1C-0ED124147C04}" name="표1" displayName="표1" ref="A3:F13" totalsRowShown="0">
  <autoFilter ref="A3:F13" xr:uid="{1EF572FA-9DCE-4EB7-8D1C-0ED124147C04}"/>
  <tableColumns count="6">
    <tableColumn id="1" xr3:uid="{81881DCC-8F8F-4383-A0B5-00DBAE6F5DA6}" name="이름"/>
    <tableColumn id="2" xr3:uid="{F268075A-6D16-40FF-8922-672CCE71824D}" name="부서명"/>
    <tableColumn id="3" xr3:uid="{9200DA6F-AC2A-4B19-A766-1D33183C7FBB}" name="영어독해"/>
    <tableColumn id="4" xr3:uid="{A5069C91-1549-4F5C-81BC-F5439D241FA2}" name="영어듣기"/>
    <tableColumn id="5" xr3:uid="{B2575162-22A5-40CA-9BC4-9438BCC365D4}" name="전산이론"/>
    <tableColumn id="6" xr3:uid="{A62A0CE6-6985-4568-AA8F-1E87FDD5E15C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topLeftCell="A25" workbookViewId="0">
      <selection activeCell="D6" sqref="D6"/>
    </sheetView>
  </sheetViews>
  <sheetFormatPr defaultRowHeight="17.399999999999999"/>
  <cols>
    <col min="1" max="1" width="12" customWidth="1"/>
    <col min="3" max="3" width="6.699218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AND(AVERAGE(C4:E4)&gt;=80,F4&gt;=G4)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3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abSelected="1" zoomScaleNormal="100" workbookViewId="0">
      <selection activeCell="F12" sqref="F12"/>
    </sheetView>
  </sheetViews>
  <sheetFormatPr defaultRowHeight="17.399999999999999"/>
  <cols>
    <col min="2" max="2" width="11.59765625" bestFit="1" customWidth="1"/>
    <col min="5" max="5" width="15.5" customWidth="1"/>
    <col min="6" max="6" width="12.8984375" customWidth="1"/>
    <col min="7" max="7" width="14" customWidth="1"/>
    <col min="8" max="8" width="11.59765625" customWidth="1"/>
    <col min="9" max="9" width="11.097656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9" t="s">
        <v>171</v>
      </c>
      <c r="F2" s="50"/>
      <c r="G2" s="51"/>
      <c r="H2" s="3" t="s">
        <v>172</v>
      </c>
      <c r="I2" s="3"/>
    </row>
    <row r="3" spans="1:9">
      <c r="A3" s="4">
        <v>2006</v>
      </c>
      <c r="B3" s="4">
        <v>2017</v>
      </c>
      <c r="C3" s="1">
        <f>COUNTIFS($D$20:$D$39,"&lt;="&amp;B3,$D$20:$D$39,"&gt;="&amp;A3)</f>
        <v>6</v>
      </c>
      <c r="E3" s="52">
        <f>DSUM(A19:I39,G19,H2:I3)</f>
        <v>1200000</v>
      </c>
      <c r="F3" s="53"/>
      <c r="G3" s="54"/>
      <c r="H3" s="3" t="b">
        <f>A20="판매1팀"</f>
        <v>1</v>
      </c>
      <c r="I3" s="3" t="b">
        <f>D20&gt;=2021</f>
        <v>0</v>
      </c>
    </row>
    <row r="4" spans="1:9">
      <c r="A4" s="4">
        <v>2018</v>
      </c>
      <c r="B4" s="4">
        <v>2019</v>
      </c>
      <c r="C4" s="1">
        <f t="shared" ref="C4:C6" si="0">COUNTIFS($D$20:$D$39,"&lt;="&amp;B4,$D$20:$D$39,"&gt;="&amp;A4)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TRUNC(AVERAGE(IF($A$20:$A$39=A10,$G$20:$G$39,0)))</f>
        <v>200000</v>
      </c>
      <c r="E10" s="2" t="s">
        <v>30</v>
      </c>
      <c r="F10" s="6">
        <f t="array" ref="F10">SUM(IFERROR((IF((RIGHT($A$20:$A$39,2)=E10)*(FIND("판매",$A$20:$A$39)=1),$G$20:$G$39)),0))</f>
        <v>4000000</v>
      </c>
    </row>
    <row r="11" spans="1:9">
      <c r="A11" s="1" t="s">
        <v>31</v>
      </c>
      <c r="B11" s="5">
        <f t="array" ref="B11">TRUNC(AVERAGE(IF($A$20:$A$39=A11,$G$20:$G$39,0)))</f>
        <v>250000</v>
      </c>
      <c r="E11" s="2" t="s">
        <v>32</v>
      </c>
      <c r="F11" s="6">
        <f t="array" ref="F11">SUM(IFERROR((IF((RIGHT($A$20:$A$39,2)=E11)*(FIND("판매",$A$20:$A$39)=1),$G$20:$G$39)),0))</f>
        <v>5000000</v>
      </c>
    </row>
    <row r="12" spans="1:9">
      <c r="A12" s="1" t="s">
        <v>33</v>
      </c>
      <c r="B12" s="5">
        <f t="array" ref="B12">TRUNC(AVERAGE(IF($A$20:$A$39=A12,$G$20:$G$39,0)))</f>
        <v>190000</v>
      </c>
      <c r="E12" s="2" t="s">
        <v>34</v>
      </c>
      <c r="F12" s="6">
        <f t="array" ref="F12">SUM(IFERROR((IF((RIGHT($A$20:$A$39,2)=E12)*(FIND("판매",$A$20:$A$39)=1),$G$20:$G$39)),0))</f>
        <v>3800000</v>
      </c>
    </row>
    <row r="13" spans="1:9">
      <c r="A13" s="1" t="s">
        <v>35</v>
      </c>
      <c r="B13" s="5">
        <f t="array" ref="B13">TRUNC(AVERAGE(IF($A$20:$A$39=A13,$G$20:$G$39,0)))</f>
        <v>227500</v>
      </c>
    </row>
    <row r="14" spans="1:9">
      <c r="A14" s="1" t="s">
        <v>36</v>
      </c>
      <c r="B14" s="5">
        <f t="array" ref="B14">TRUNC(AVERAGE(IF($A$20:$A$39=A14,$G$20:$G$39,0)))</f>
        <v>185000</v>
      </c>
    </row>
    <row r="15" spans="1:9">
      <c r="A15" s="1" t="s">
        <v>37</v>
      </c>
      <c r="B15" s="5">
        <f t="array" ref="B15">TRUNC(AVERAGE(IF($A$20:$A$39=A15,$G$20:$G$39,0)))</f>
        <v>117500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str" cm="1">
        <f t="array" ref="F20"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UPPER(REPLACE(C21,2,0,RIGHT(D21,2)))</f>
        <v>K2012</v>
      </c>
      <c r="F21" s="1" t="str" cm="1">
        <f t="array" ref="F2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_xlfn.IFS(LEFT(C22,1)="p","부장",LEFT(C22,1)="k","과장",LEFT(C22,1)="d","대리",LEFT(C22,1)="s","사원")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_xlfn.IFS(LEFT(C23,1)="p","부장",LEFT(C23,1)="k","과장",LEFT(C23,1)="d","대리",LEFT(C23,1)="s","사원")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_xlfn.IFS(LEFT(C24,1)="p","부장",LEFT(C24,1)="k","과장",LEFT(C24,1)="d","대리",LEFT(C24,1)="s","사원")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_xlfn.IFS(LEFT(C25,1)="p","부장",LEFT(C25,1)="k","과장",LEFT(C25,1)="d","대리",LEFT(C25,1)="s","사원")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_xlfn.IFS(LEFT(C26,1)="p","부장",LEFT(C26,1)="k","과장",LEFT(C26,1)="d","대리",LEFT(C26,1)="s","사원")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_xlfn.IFS(LEFT(C27,1)="p","부장",LEFT(C27,1)="k","과장",LEFT(C27,1)="d","대리",LEFT(C27,1)="s","사원")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_xlfn.IFS(LEFT(C28,1)="p","부장",LEFT(C28,1)="k","과장",LEFT(C28,1)="d","대리",LEFT(C28,1)="s","사원")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_xlfn.IFS(LEFT(C29,1)="p","부장",LEFT(C29,1)="k","과장",LEFT(C29,1)="d","대리",LEFT(C29,1)="s","사원")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_xlfn.IFS(LEFT(C30,1)="p","부장",LEFT(C30,1)="k","과장",LEFT(C30,1)="d","대리",LEFT(C30,1)="s","사원")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_xlfn.IFS(LEFT(C31,1)="p","부장",LEFT(C31,1)="k","과장",LEFT(C31,1)="d","대리",LEFT(C31,1)="s","사원")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_xlfn.IFS(LEFT(C32,1)="p","부장",LEFT(C32,1)="k","과장",LEFT(C32,1)="d","대리",LEFT(C32,1)="s","사원")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_xlfn.IFS(LEFT(C33,1)="p","부장",LEFT(C33,1)="k","과장",LEFT(C33,1)="d","대리",LEFT(C33,1)="s","사원")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_xlfn.IFS(LEFT(C34,1)="p","부장",LEFT(C34,1)="k","과장",LEFT(C34,1)="d","대리",LEFT(C34,1)="s","사원")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_xlfn.IFS(LEFT(C35,1)="p","부장",LEFT(C35,1)="k","과장",LEFT(C35,1)="d","대리",LEFT(C35,1)="s","사원")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_xlfn.IFS(LEFT(C36,1)="p","부장",LEFT(C36,1)="k","과장",LEFT(C36,1)="d","대리",LEFT(C36,1)="s","사원")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_xlfn.IFS(LEFT(C37,1)="p","부장",LEFT(C37,1)="k","과장",LEFT(C37,1)="d","대리",LEFT(C37,1)="s","사원")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_xlfn.IFS(LEFT(C38,1)="p","부장",LEFT(C38,1)="k","과장",LEFT(C38,1)="d","대리",LEFT(C38,1)="s","사원")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_xlfn.IFS(LEFT(C39,1)="p","부장",LEFT(C39,1)="k","과장",LEFT(C39,1)="d","대리",LEFT(C39,1)="s","사원")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B14FF-F2EB-48BD-B468-9CF5A970919E}">
  <sheetPr codeName="Sheet8"/>
  <dimension ref="A1:F13"/>
  <sheetViews>
    <sheetView workbookViewId="0">
      <selection activeCell="F15" sqref="F15"/>
    </sheetView>
  </sheetViews>
  <sheetFormatPr defaultRowHeight="17.399999999999999"/>
  <cols>
    <col min="1" max="2" width="8.8984375" bestFit="1" customWidth="1"/>
    <col min="3" max="6" width="10.59765625" bestFit="1" customWidth="1"/>
  </cols>
  <sheetData>
    <row r="1" spans="1:6">
      <c r="A1" s="47" t="s">
        <v>183</v>
      </c>
    </row>
    <row r="3" spans="1:6">
      <c r="A3" t="s">
        <v>0</v>
      </c>
      <c r="B3" t="s">
        <v>88</v>
      </c>
      <c r="C3" t="s">
        <v>90</v>
      </c>
      <c r="D3" t="s">
        <v>91</v>
      </c>
      <c r="E3" t="s">
        <v>92</v>
      </c>
      <c r="F3" t="s">
        <v>93</v>
      </c>
    </row>
    <row r="4" spans="1:6">
      <c r="A4" t="s">
        <v>179</v>
      </c>
      <c r="B4" t="s">
        <v>95</v>
      </c>
      <c r="C4">
        <v>76</v>
      </c>
      <c r="D4">
        <v>72</v>
      </c>
      <c r="E4">
        <v>100</v>
      </c>
      <c r="F4">
        <v>100</v>
      </c>
    </row>
    <row r="5" spans="1:6">
      <c r="A5" t="s">
        <v>94</v>
      </c>
      <c r="B5" t="s">
        <v>95</v>
      </c>
      <c r="C5">
        <v>52</v>
      </c>
      <c r="D5">
        <v>64</v>
      </c>
      <c r="E5">
        <v>70</v>
      </c>
      <c r="F5">
        <v>90</v>
      </c>
    </row>
    <row r="6" spans="1:6">
      <c r="A6" t="s">
        <v>180</v>
      </c>
      <c r="B6" t="s">
        <v>95</v>
      </c>
      <c r="C6">
        <v>40</v>
      </c>
      <c r="D6">
        <v>28</v>
      </c>
      <c r="E6">
        <v>0</v>
      </c>
      <c r="F6">
        <v>90</v>
      </c>
    </row>
    <row r="7" spans="1:6">
      <c r="A7" t="s">
        <v>181</v>
      </c>
      <c r="B7" t="s">
        <v>95</v>
      </c>
      <c r="C7">
        <v>40</v>
      </c>
      <c r="D7">
        <v>24</v>
      </c>
      <c r="E7">
        <v>80</v>
      </c>
      <c r="F7">
        <v>100</v>
      </c>
    </row>
    <row r="8" spans="1:6">
      <c r="A8" t="s">
        <v>102</v>
      </c>
      <c r="B8" t="s">
        <v>95</v>
      </c>
      <c r="C8">
        <v>52</v>
      </c>
      <c r="D8">
        <v>48</v>
      </c>
      <c r="E8">
        <v>0</v>
      </c>
      <c r="F8">
        <v>100</v>
      </c>
    </row>
    <row r="9" spans="1:6">
      <c r="A9" t="s">
        <v>103</v>
      </c>
      <c r="B9" t="s">
        <v>95</v>
      </c>
      <c r="C9">
        <v>64</v>
      </c>
      <c r="D9">
        <v>40</v>
      </c>
      <c r="E9">
        <v>90</v>
      </c>
      <c r="F9">
        <v>100</v>
      </c>
    </row>
    <row r="10" spans="1:6">
      <c r="A10" t="s">
        <v>182</v>
      </c>
      <c r="B10" t="s">
        <v>95</v>
      </c>
      <c r="C10">
        <v>52</v>
      </c>
      <c r="D10">
        <v>36</v>
      </c>
      <c r="E10">
        <v>80</v>
      </c>
      <c r="F10">
        <v>80</v>
      </c>
    </row>
    <row r="11" spans="1:6">
      <c r="A11" t="s">
        <v>112</v>
      </c>
      <c r="B11" t="s">
        <v>95</v>
      </c>
      <c r="C11">
        <v>68</v>
      </c>
      <c r="D11">
        <v>72</v>
      </c>
      <c r="E11">
        <v>100</v>
      </c>
      <c r="F11">
        <v>100</v>
      </c>
    </row>
    <row r="12" spans="1:6">
      <c r="A12" t="s">
        <v>106</v>
      </c>
      <c r="B12" t="s">
        <v>95</v>
      </c>
      <c r="C12">
        <v>64</v>
      </c>
      <c r="D12">
        <v>56</v>
      </c>
      <c r="E12">
        <v>90</v>
      </c>
      <c r="F12">
        <v>100</v>
      </c>
    </row>
    <row r="13" spans="1:6">
      <c r="A13" t="s">
        <v>107</v>
      </c>
      <c r="B13" t="s">
        <v>95</v>
      </c>
      <c r="C13">
        <v>68</v>
      </c>
      <c r="D13">
        <v>60</v>
      </c>
      <c r="E13">
        <v>100</v>
      </c>
      <c r="F13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A11" sqref="A11"/>
    </sheetView>
  </sheetViews>
  <sheetFormatPr defaultRowHeight="17.399999999999999"/>
  <cols>
    <col min="1" max="1" width="8.796875" bestFit="1" customWidth="1"/>
    <col min="2" max="5" width="14.19921875" bestFit="1" customWidth="1"/>
  </cols>
  <sheetData>
    <row r="2" spans="1:5">
      <c r="A2" s="45" t="s">
        <v>0</v>
      </c>
      <c r="B2" t="s">
        <v>174</v>
      </c>
    </row>
    <row r="4" spans="1:5">
      <c r="A4" s="45" t="s">
        <v>88</v>
      </c>
      <c r="B4" t="s">
        <v>175</v>
      </c>
      <c r="C4" t="s">
        <v>176</v>
      </c>
      <c r="D4" t="s">
        <v>177</v>
      </c>
      <c r="E4" t="s">
        <v>178</v>
      </c>
    </row>
    <row r="5" spans="1:5">
      <c r="A5" t="s">
        <v>95</v>
      </c>
      <c r="B5" s="46">
        <v>57.6</v>
      </c>
      <c r="C5" s="46">
        <v>50</v>
      </c>
      <c r="D5" s="46">
        <v>71</v>
      </c>
      <c r="E5" s="46">
        <v>96</v>
      </c>
    </row>
    <row r="6" spans="1:5">
      <c r="A6" t="s">
        <v>111</v>
      </c>
      <c r="B6" s="46">
        <v>57.333333333333336</v>
      </c>
      <c r="C6" s="46">
        <v>54</v>
      </c>
      <c r="D6" s="46">
        <v>89.166666666666671</v>
      </c>
      <c r="E6" s="46">
        <v>91.666666666666671</v>
      </c>
    </row>
    <row r="7" spans="1:5">
      <c r="A7" t="s">
        <v>98</v>
      </c>
      <c r="B7" s="46">
        <v>44</v>
      </c>
      <c r="C7" s="46">
        <v>47</v>
      </c>
      <c r="D7" s="46">
        <v>77.5</v>
      </c>
      <c r="E7" s="46">
        <v>91.25</v>
      </c>
    </row>
    <row r="8" spans="1:5">
      <c r="A8" t="s">
        <v>101</v>
      </c>
      <c r="B8" s="46">
        <v>56</v>
      </c>
      <c r="C8" s="46">
        <v>62.285714285714285</v>
      </c>
      <c r="D8" s="46">
        <v>90</v>
      </c>
      <c r="E8" s="46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E5" sqref="E5"/>
    </sheetView>
  </sheetViews>
  <sheetFormatPr defaultRowHeight="17.399999999999999"/>
  <cols>
    <col min="4" max="8" width="9.8984375" customWidth="1"/>
  </cols>
  <sheetData>
    <row r="2" spans="1:8">
      <c r="A2" s="55" t="s">
        <v>0</v>
      </c>
      <c r="B2" s="55" t="s">
        <v>88</v>
      </c>
      <c r="C2" s="55" t="s">
        <v>43</v>
      </c>
      <c r="D2" s="55" t="s">
        <v>153</v>
      </c>
      <c r="E2" s="55"/>
      <c r="F2" s="55"/>
      <c r="G2" s="55"/>
      <c r="H2" s="55"/>
    </row>
    <row r="3" spans="1:8">
      <c r="A3" s="55"/>
      <c r="B3" s="55"/>
      <c r="C3" s="55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48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2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3A8DC772-B495-46CF-BD55-5A2D4347CB7B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topLeftCell="A9" workbookViewId="0">
      <selection activeCell="J24" sqref="J24"/>
    </sheetView>
  </sheetViews>
  <sheetFormatPr defaultRowHeight="17.399999999999999"/>
  <cols>
    <col min="2" max="2" width="16.5" bestFit="1" customWidth="1"/>
    <col min="3" max="4" width="10.59765625" bestFit="1" customWidth="1"/>
    <col min="6" max="6" width="9.59765625" customWidth="1"/>
    <col min="7" max="7" width="9.5" bestFit="1" customWidth="1"/>
  </cols>
  <sheetData>
    <row r="1" spans="1:7" ht="19.2">
      <c r="B1" s="56" t="s">
        <v>114</v>
      </c>
      <c r="C1" s="56"/>
      <c r="D1" s="56"/>
      <c r="E1" s="56"/>
      <c r="F1" s="56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activeCell="B13" sqref="B13"/>
    </sheetView>
  </sheetViews>
  <sheetFormatPr defaultRowHeight="17.399999999999999"/>
  <cols>
    <col min="1" max="1" width="11" bestFit="1" customWidth="1"/>
    <col min="4" max="4" width="11" bestFit="1" customWidth="1"/>
  </cols>
  <sheetData>
    <row r="1" spans="1:4" ht="18" thickBot="1">
      <c r="A1" s="57" t="s">
        <v>132</v>
      </c>
      <c r="B1" s="58"/>
      <c r="C1" s="58"/>
      <c r="D1" s="59"/>
    </row>
    <row r="2" spans="1:4" ht="18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39">
        <v>120</v>
      </c>
      <c r="C3" s="40">
        <v>108</v>
      </c>
      <c r="D3" s="19">
        <f>C3/B3</f>
        <v>0.9</v>
      </c>
    </row>
    <row r="4" spans="1:4">
      <c r="A4" s="20" t="s">
        <v>138</v>
      </c>
      <c r="B4" s="41">
        <v>140</v>
      </c>
      <c r="C4" s="42">
        <v>77</v>
      </c>
      <c r="D4" s="21">
        <f>C4/B4</f>
        <v>0.55000000000000004</v>
      </c>
    </row>
    <row r="5" spans="1:4">
      <c r="A5" s="20" t="s">
        <v>139</v>
      </c>
      <c r="B5" s="41">
        <v>115</v>
      </c>
      <c r="C5" s="42">
        <v>125</v>
      </c>
      <c r="D5" s="21">
        <f>C5/B5</f>
        <v>1.0869565217391304</v>
      </c>
    </row>
    <row r="6" spans="1:4" ht="18" thickBot="1">
      <c r="A6" s="22" t="s">
        <v>140</v>
      </c>
      <c r="B6" s="43">
        <v>90</v>
      </c>
      <c r="C6" s="44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1" priority="2" operator="greaterThanOrEqual">
      <formula>1</formula>
    </cfRule>
    <cfRule type="cellIs" dxfId="0" priority="1" operator="greaterThanOrEqual">
      <formula>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>
      <selection activeCell="D8" sqref="D8"/>
    </sheetView>
  </sheetViews>
  <sheetFormatPr defaultRowHeight="17.399999999999999"/>
  <sheetData>
    <row r="1" spans="1:8">
      <c r="A1" t="s">
        <v>141</v>
      </c>
      <c r="F1" t="s">
        <v>173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D7" s="25"/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449580</xdr:colOff>
                <xdr:row>0</xdr:row>
                <xdr:rowOff>213360</xdr:rowOff>
              </from>
              <to>
                <xdr:col>5</xdr:col>
                <xdr:colOff>601980</xdr:colOff>
                <xdr:row>3</xdr:row>
                <xdr:rowOff>144780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김혜림/도시행정학과</cp:lastModifiedBy>
  <dcterms:created xsi:type="dcterms:W3CDTF">2023-05-11T11:47:16Z</dcterms:created>
  <dcterms:modified xsi:type="dcterms:W3CDTF">2025-05-14T04:15:07Z</dcterms:modified>
</cp:coreProperties>
</file>