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0639D99F-1C54-43ED-9992-0F3DA8AED2C5}" xr6:coauthVersionLast="47" xr6:coauthVersionMax="47" xr10:uidLastSave="{00000000-0000-0000-0000-000000000000}"/>
  <bookViews>
    <workbookView xWindow="-28920" yWindow="-120" windowWidth="29040" windowHeight="15840" tabRatio="765" activeTab="2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/>
  <c r="F10" i="2" a="1"/>
  <c r="F10" i="2" s="1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B11" i="2" a="1"/>
  <c r="B11" i="2" s="1"/>
  <c r="B12" i="2" a="1"/>
  <c r="B12" i="2"/>
  <c r="B13" i="2" a="1"/>
  <c r="B13" i="2" s="1"/>
  <c r="B14" i="2" a="1"/>
  <c r="B14" i="2"/>
  <c r="B15" i="2" a="1"/>
  <c r="B15" i="2" s="1"/>
  <c r="B10" i="2" a="1"/>
  <c r="B10" i="2" s="1"/>
  <c r="E3" i="2"/>
  <c r="C4" i="2"/>
  <c r="C5" i="2"/>
  <c r="C6" i="2"/>
  <c r="C3" i="2"/>
  <c r="K20" i="2" a="1"/>
  <c r="K20" i="2" s="1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30" i="2" a="1"/>
  <c r="I22" i="2" a="1"/>
  <c r="I24" i="2" a="1"/>
  <c r="I26" i="2" a="1"/>
  <c r="I28" i="2" a="1"/>
  <c r="I32" i="2" a="1"/>
  <c r="I34" i="2" a="1"/>
  <c r="I36" i="2" a="1"/>
  <c r="I38" i="2" a="1"/>
  <c r="I20" i="2" a="1"/>
  <c r="I38" i="2" l="1"/>
  <c r="I36" i="2"/>
  <c r="I34" i="2"/>
  <c r="I32" i="2"/>
  <c r="I28" i="2"/>
  <c r="I26" i="2"/>
  <c r="I24" i="2"/>
  <c r="I22" i="2"/>
  <c r="I30" i="2"/>
  <c r="I39" i="2"/>
  <c r="I37" i="2"/>
  <c r="I35" i="2"/>
  <c r="I33" i="2"/>
  <c r="I31" i="2"/>
  <c r="I29" i="2"/>
  <c r="I27" i="2"/>
  <c r="I25" i="2"/>
  <c r="I23" i="2"/>
  <c r="I21" i="2"/>
  <c r="I20" i="2"/>
  <c r="K39" i="2"/>
  <c r="K35" i="2"/>
  <c r="K31" i="2"/>
  <c r="K27" i="2"/>
  <c r="K23" i="2"/>
  <c r="K38" i="2"/>
  <c r="K34" i="2"/>
  <c r="K30" i="2"/>
  <c r="K26" i="2"/>
  <c r="K22" i="2"/>
  <c r="K37" i="2"/>
  <c r="K33" i="2"/>
  <c r="K29" i="2"/>
  <c r="K25" i="2"/>
  <c r="K21" i="2"/>
  <c r="K36" i="2"/>
  <c r="K32" i="2"/>
  <c r="K28" i="2"/>
  <c r="K2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D53DA2-DD9F-4660-BBAE-7226CF9556EB}" name="MS Access Database_Query" type="1" refreshedVersion="8" background="1">
    <dbPr connection="DSN=MS Access Database;DBQ=C:\길벗컴활1급\01 엑셀\03 기본모의고사\성적.accdb;DefaultDir=C: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길벗컴활1급\01 엑셀\03 기본모의고사\성적.accdb`.사원평가정보 사원평가정보"/>
  </connection>
  <connection id="2" xr16:uid="{2F0DB9FA-7667-4262-9217-AA3201765A7A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<sst xmlns="http://schemas.openxmlformats.org/spreadsheetml/2006/main" count="318" uniqueCount="194">
  <si>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</si>
  <si>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</si>
  <si>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</si>
  <si>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</si>
  <si>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</si>
  <si>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</si>
  <si>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</si>
  <si>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</si>
  <si>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</si>
  <si>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</si>
  <si>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</si>
  <si>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</si>
  <si>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</si>
  <si>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</si>
  <si>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</si>
  <si>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</si>
  <si>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</si>
  <si>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</si>
  <si>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</si>
  <si>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</si>
  <si>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</si>
  <si>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</si>
  <si>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</si>
  <si>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</si>
  <si>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</si>
  <si>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</si>
  <si>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</si>
  <si>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</si>
  <si>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</si>
  <si>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</si>
  <si>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</si>
  <si>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</si>
  <si>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</si>
  <si>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</si>
  <si>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</si>
  <si>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</si>
  <si>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</si>
  <si>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</si>
  <si>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</si>
  <si>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</si>
  <si>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</si>
  <si>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</si>
  <si>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</si>
  <si>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</si>
  <si>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</si>
  <si>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</si>
  <si>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</si>
  <si>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</si>
  <si>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</si>
  <si>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</si>
  <si>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</si>
  <si>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</si>
  <si>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</si>
  <si>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</si>
  <si>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</si>
  <si>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</si>
  <si>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</si>
  <si>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</si>
  <si>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</si>
  <si>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</si>
  <si>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</si>
  <si>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</si>
  <si>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</si>
  <si>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</si>
  <si>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</si>
  <si>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</si>
  <si>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</si>
  <si>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</si>
  <si>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</si>
  <si>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</si>
  <si>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</si>
  <si>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</si>
  <si>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</si>
  <si>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</si>
  <si>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</si>
  <si>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</si>
  <si>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</si>
  <si>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</si>
  <si>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</si>
  <si>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</si>
  <si>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</si>
  <si>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</si>
  <si>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</si>
  <si>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</si>
  <si>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</si>
  <si>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</si>
  <si>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</si>
  <si>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</si>
  <si>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</si>
  <si>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</si>
  <si>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</si>
  <si>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</si>
  <si>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</si>
  <si>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</si>
  <si>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</si>
  <si>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</si>
  <si>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</si>
  <si>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</si>
  <si>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</si>
  <si>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</si>
  <si>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</si>
  <si>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</si>
  <si>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</si>
  <si>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</si>
  <si>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</si>
  <si>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</si>
  <si>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</si>
  <si>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</si>
  <si>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</si>
  <si>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</si>
  <si>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</si>
  <si>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</si>
  <si>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</si>
  <si>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</si>
  <si>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</si>
  <si>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</si>
  <si>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</si>
  <si>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</si>
  <si>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</si>
  <si>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</si>
  <si>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</si>
  <si>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</si>
  <si>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</si>
  <si>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</si>
  <si>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</si>
  <si>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</si>
  <si>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</si>
  <si>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</si>
  <si>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</si>
  <si>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</si>
  <si>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</si>
  <si>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</si>
  <si>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</si>
  <si>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</si>
  <si>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</si>
  <si>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</si>
  <si>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</si>
  <si>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</si>
  <si>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</si>
  <si>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</si>
  <si>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</si>
  <si>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</si>
  <si>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</si>
  <si>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</si>
  <si>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</si>
  <si>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</si>
  <si>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</si>
  <si>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</si>
  <si>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</si>
  <si>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</si>
  <si>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</si>
  <si>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</si>
  <si>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</si>
  <si>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</si>
  <si>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</si>
  <si>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</si>
  <si>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</si>
  <si>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</si>
  <si>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</si>
  <si>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</si>
  <si>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</si>
  <si>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</si>
  <si>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</si>
  <si>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</si>
  <si>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</si>
  <si>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</si>
  <si>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</si>
  <si>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</si>
  <si>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</si>
  <si>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</si>
  <si>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</si>
  <si>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</si>
  <si>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</si>
  <si>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</si>
  <si>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</si>
  <si>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</si>
  <si>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</si>
  <si>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</si>
  <si>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</si>
  <si>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</si>
  <si>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</si>
  <si>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</si>
  <si>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컴활합격</t>
    <phoneticPr fontId="2" type="noConversion"/>
  </si>
  <si>
    <t>&gt;=2021</t>
    <phoneticPr fontId="2" type="noConversion"/>
  </si>
  <si>
    <t xml:space="preserve"> </t>
    <phoneticPr fontId="2" type="noConversion"/>
  </si>
  <si>
    <t>사원번호</t>
  </si>
  <si>
    <t>부서코드</t>
  </si>
  <si>
    <t>입사일자</t>
  </si>
  <si>
    <t>점수</t>
  </si>
  <si>
    <t>평가</t>
  </si>
  <si>
    <t>T-001</t>
  </si>
  <si>
    <t>상</t>
  </si>
  <si>
    <t>하</t>
  </si>
  <si>
    <t>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</si>
</sst>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6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6"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ont>
        <b/>
        <i val="0"/>
        <u val="double"/>
      </font>
    </dxf>
    <dxf>
      <numFmt numFmtId="19" formatCode="yyyy/mm/dd"/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2-463D-BDE0-7305206D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19050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6683B80E-9F6F-A78C-0C0F-6B1CBB305A2F}"/>
            </a:ext>
          </a:extLst>
        </xdr:cNvPr>
        <xdr:cNvSpPr/>
      </xdr:nvSpPr>
      <xdr:spPr>
        <a:xfrm>
          <a:off x="9525" y="1581150"/>
          <a:ext cx="1495425" cy="63817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9525</xdr:colOff>
      <xdr:row>7</xdr:row>
      <xdr:rowOff>9525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55D05760-4D85-4727-9555-020E4DF3AB74}"/>
            </a:ext>
          </a:extLst>
        </xdr:cNvPr>
        <xdr:cNvSpPr/>
      </xdr:nvSpPr>
      <xdr:spPr>
        <a:xfrm>
          <a:off x="1514475" y="1571625"/>
          <a:ext cx="1495425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 seul lee" refreshedDate="45771.926961921294" backgroundQuery="1" createdVersion="8" refreshedVersion="8" minRefreshableVersion="3" recordCount="37" xr:uid="{AE784DD0-5F64-4D06-B046-E7A15D4E0464}">
  <cacheSource type="external" connectionId="2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B4D0B5-EB53-4637-A86B-0074FDE52430}" name="피벗 테이블1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8"/>
    <dataField name="평균 : 영어듣기" fld="8" subtotal="average" baseField="3" baseItem="1" numFmtId="178"/>
    <dataField name="평균 : 전산이론" fld="9" subtotal="average" baseField="3" baseItem="1" numFmtId="178"/>
    <dataField name="평균 : 전산실기" fld="10" subtotal="average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60FC2B-87FC-4D15-9F25-5728F723312C}" name="표1" displayName="표1" ref="A1:M11" totalsRowShown="0">
  <autoFilter ref="A1:M11" xr:uid="{7060FC2B-87FC-4D15-9F25-5728F723312C}"/>
  <sortState xmlns:xlrd2="http://schemas.microsoft.com/office/spreadsheetml/2017/richdata2" ref="A2:M11">
    <sortCondition ref="H1:H11"/>
  </sortState>
  <tableColumns count="13">
    <tableColumn id="1" xr3:uid="{A1DA0043-42CA-463D-ABE9-D6695BE807F8}" name="사원번호"/>
    <tableColumn id="2" xr3:uid="{EC124BB4-97A7-41DA-AE55-CF9AA0338538}" name="이름"/>
    <tableColumn id="3" xr3:uid="{737886F2-5BFC-4EFF-9150-5A46ABFC92EE}" name="부서코드"/>
    <tableColumn id="4" xr3:uid="{3CCE9307-6F00-4EC7-91CA-ECB55303825A}" name="부서명"/>
    <tableColumn id="5" xr3:uid="{B1D6085E-09B5-4E51-B38B-2DA25087C8B6}" name="직위"/>
    <tableColumn id="6" xr3:uid="{F6A7F9A0-0023-45FC-8024-246E73FBA68E}" name="입사일자" dataDxfId="4"/>
    <tableColumn id="7" xr3:uid="{87EF96E5-3208-4EDF-A5D8-E2F16529AAA1}" name="업무수행"/>
    <tableColumn id="8" xr3:uid="{45AFD021-A400-42B5-8732-41D8EF387F35}" name="영어독해"/>
    <tableColumn id="9" xr3:uid="{2BFEEC28-538D-40F9-A4D5-AE7B13621B48}" name="영어듣기"/>
    <tableColumn id="10" xr3:uid="{2F8F241D-2206-4844-8D41-3E69FF5B4296}" name="전산이론"/>
    <tableColumn id="11" xr3:uid="{6CF47FC9-70EF-47DE-B4F3-D1160CD16FE5}" name="전산실기"/>
    <tableColumn id="12" xr3:uid="{6441C14F-0F46-4EF8-AF7C-624D5BE42440}" name="점수"/>
    <tableColumn id="13" xr3:uid="{1F447238-EDE2-4CE4-993D-73CE02E1DEAB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3" workbookViewId="0">
      <selection activeCell="A34" sqref="A34"/>
    </sheetView>
  </sheetViews>
  <sheetFormatPr defaultRowHeight="17.399999999999999" x14ac:dyDescent="0.4"/>
  <cols>
    <col min="1" max="1" width="12" customWidth="1"/>
    <col min="3" max="3" width="6.69921875" customWidth="1"/>
  </cols>
  <sheetData>
    <row r="1" spans="1:18" x14ac:dyDescent="0.4">
      <c r="A1" t="s">
        <v>168</v>
      </c>
    </row>
    <row r="3" spans="1:18" x14ac:dyDescent="0.4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 x14ac:dyDescent="0.4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 x14ac:dyDescent="0.4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 x14ac:dyDescent="0.4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 x14ac:dyDescent="0.4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 x14ac:dyDescent="0.4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 x14ac:dyDescent="0.4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 x14ac:dyDescent="0.4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 x14ac:dyDescent="0.4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 x14ac:dyDescent="0.4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 x14ac:dyDescent="0.4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 x14ac:dyDescent="0.4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 x14ac:dyDescent="0.4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 x14ac:dyDescent="0.4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 x14ac:dyDescent="0.4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 x14ac:dyDescent="0.4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 x14ac:dyDescent="0.4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 x14ac:dyDescent="0.4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 x14ac:dyDescent="0.4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 x14ac:dyDescent="0.4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 x14ac:dyDescent="0.4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 x14ac:dyDescent="0.4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 x14ac:dyDescent="0.4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 x14ac:dyDescent="0.4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 x14ac:dyDescent="0.4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 x14ac:dyDescent="0.4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 x14ac:dyDescent="0.4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 x14ac:dyDescent="0.4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 x14ac:dyDescent="0.4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 x14ac:dyDescent="0.4">
      <c r="A33" t="s">
        <v>172</v>
      </c>
    </row>
    <row r="34" spans="1:7" x14ac:dyDescent="0.4">
      <c r="A34" t="b">
        <f>AND(AVERAGE(C4:E4)&gt;=80,F4&gt;=G4)</f>
        <v>0</v>
      </c>
    </row>
    <row r="36" spans="1:7" x14ac:dyDescent="0.4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4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 x14ac:dyDescent="0.4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 x14ac:dyDescent="0.4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 x14ac:dyDescent="0.4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 x14ac:dyDescent="0.4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 x14ac:dyDescent="0.4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 x14ac:dyDescent="0.4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L39"/>
  <sheetViews>
    <sheetView zoomScaleNormal="100" workbookViewId="0">
      <selection activeCell="F10" sqref="F10"/>
    </sheetView>
  </sheetViews>
  <sheetFormatPr defaultRowHeight="17.399999999999999" x14ac:dyDescent="0.4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  <col min="11" max="11" width="98.8984375" bestFit="1" customWidth="1"/>
  </cols>
  <sheetData>
    <row r="1" spans="1:12" x14ac:dyDescent="0.4">
      <c r="A1" t="s">
        <v>21</v>
      </c>
      <c r="E1" t="s">
        <v>14</v>
      </c>
    </row>
    <row r="2" spans="1:12" x14ac:dyDescent="0.4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26</v>
      </c>
      <c r="I2" s="3" t="s">
        <v>22</v>
      </c>
    </row>
    <row r="3" spans="1:12" x14ac:dyDescent="0.4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DSUM(A19:I39,"기본급",H2:I3)</f>
        <v>1200000</v>
      </c>
      <c r="F3" s="52"/>
      <c r="G3" s="53"/>
      <c r="H3" s="3" t="s">
        <v>29</v>
      </c>
      <c r="I3" s="3" t="s">
        <v>183</v>
      </c>
    </row>
    <row r="4" spans="1:12" x14ac:dyDescent="0.4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12" x14ac:dyDescent="0.4">
      <c r="A5" s="4">
        <v>2020</v>
      </c>
      <c r="B5" s="4">
        <v>2021</v>
      </c>
      <c r="C5" s="1">
        <f t="shared" si="0"/>
        <v>7</v>
      </c>
    </row>
    <row r="6" spans="1:12" x14ac:dyDescent="0.4">
      <c r="A6" s="4">
        <v>2022</v>
      </c>
      <c r="B6" s="4">
        <v>2023</v>
      </c>
      <c r="C6" s="1">
        <f t="shared" si="0"/>
        <v>6</v>
      </c>
    </row>
    <row r="8" spans="1:12" x14ac:dyDescent="0.4">
      <c r="A8" t="s">
        <v>24</v>
      </c>
      <c r="E8" t="s">
        <v>25</v>
      </c>
    </row>
    <row r="9" spans="1:12" x14ac:dyDescent="0.4">
      <c r="A9" s="1" t="s">
        <v>26</v>
      </c>
      <c r="B9" s="2" t="s">
        <v>27</v>
      </c>
      <c r="E9" s="1"/>
      <c r="F9" s="2" t="s">
        <v>28</v>
      </c>
    </row>
    <row r="10" spans="1:12" x14ac:dyDescent="0.4">
      <c r="A10" s="1" t="s">
        <v>29</v>
      </c>
      <c r="B10" s="5">
        <f t="array" ref="B10">TRUNC(AVERAGE(IF((A10=$A$20:$A$39),$G$20:$G$39)),0)</f>
        <v>1333333</v>
      </c>
      <c r="E10" s="2" t="s">
        <v>30</v>
      </c>
      <c r="F10" s="6">
        <f t="array" ref="F10">SUM(IF((RIGHT($A$20:$A$39,2)=E10)*(IFERROR(FIND("판매",$A$20:$A$39)&gt;=1,FALSE)),$G$20:$G$39))</f>
        <v>4000000</v>
      </c>
      <c r="L10" t="s">
        <v>184</v>
      </c>
    </row>
    <row r="11" spans="1:12" x14ac:dyDescent="0.4">
      <c r="A11" s="1" t="s">
        <v>31</v>
      </c>
      <c r="B11" s="5">
        <f t="array" ref="B11">TRUNC(AVERAGE(IF((A11=$A$20:$A$39),$G$20:$G$39)),0)</f>
        <v>1250000</v>
      </c>
      <c r="E11" s="2" t="s">
        <v>32</v>
      </c>
      <c r="F11" s="6">
        <f t="array" ref="F11">SUM(IF((RIGHT($A$20:$A$39,2)=E11)*(IFERROR(FIND("판매",$A$20:$A$39)&gt;=1,FALSE)),$G$20:$G$39))</f>
        <v>5000000</v>
      </c>
    </row>
    <row r="12" spans="1:12" x14ac:dyDescent="0.4">
      <c r="A12" s="1" t="s">
        <v>33</v>
      </c>
      <c r="B12" s="5">
        <f t="array" ref="B12">TRUNC(AVERAGE(IF((A12=$A$20:$A$39),$G$20:$G$39)),0)</f>
        <v>1266666</v>
      </c>
      <c r="E12" s="2" t="s">
        <v>34</v>
      </c>
      <c r="F12" s="6">
        <f t="array" ref="F12">SUM(IF((RIGHT($A$20:$A$39,2)=E12)*(IFERROR(FIND("판매",$A$20:$A$39)&gt;=1,FALSE)),$G$20:$G$39))</f>
        <v>3800000</v>
      </c>
    </row>
    <row r="13" spans="1:12" x14ac:dyDescent="0.4">
      <c r="A13" s="1" t="s">
        <v>35</v>
      </c>
      <c r="B13" s="5">
        <f t="array" ref="B13">TRUNC(AVERAGE(IF((A13=$A$20:$A$39),$G$20:$G$39)),0)</f>
        <v>1137500</v>
      </c>
    </row>
    <row r="14" spans="1:12" x14ac:dyDescent="0.4">
      <c r="A14" s="1" t="s">
        <v>36</v>
      </c>
      <c r="B14" s="5">
        <f t="array" ref="B14">TRUNC(AVERAGE(IF((A14=$A$20:$A$39),$G$20:$G$39)),0)</f>
        <v>1233333</v>
      </c>
    </row>
    <row r="15" spans="1:12" x14ac:dyDescent="0.4">
      <c r="A15" s="1" t="s">
        <v>37</v>
      </c>
      <c r="B15" s="5">
        <f t="array" ref="B15">TRUNC(AVERAGE(IF((A15=$A$20:$A$39),$G$20:$G$39)),0)</f>
        <v>1175000</v>
      </c>
    </row>
    <row r="18" spans="1:11" x14ac:dyDescent="0.4">
      <c r="A18" t="s">
        <v>38</v>
      </c>
      <c r="H18" t="s">
        <v>39</v>
      </c>
      <c r="I18" s="7">
        <v>45170</v>
      </c>
    </row>
    <row r="19" spans="1:11" x14ac:dyDescent="0.4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11" x14ac:dyDescent="0.4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  <c r="K20" t="str">
        <f t="array" ref="K20:K39">IFERROR(SUM(IF(E10=RIGHT(A20,3)*FIND("판매",A20:A39),G20:G39)),"")</f>
        <v/>
      </c>
    </row>
    <row r="21" spans="1:11" x14ac:dyDescent="0.4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  <c r="K21" t="str">
        <v/>
      </c>
    </row>
    <row r="22" spans="1:11" x14ac:dyDescent="0.4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  <c r="K22" t="str">
        <v/>
      </c>
    </row>
    <row r="23" spans="1:11" x14ac:dyDescent="0.4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  <c r="K23" t="str">
        <v/>
      </c>
    </row>
    <row r="24" spans="1:11" x14ac:dyDescent="0.4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  <c r="K24" t="str">
        <v/>
      </c>
    </row>
    <row r="25" spans="1:11" x14ac:dyDescent="0.4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  <c r="K25" t="str">
        <v/>
      </c>
    </row>
    <row r="26" spans="1:11" x14ac:dyDescent="0.4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  <c r="K26" t="str">
        <v/>
      </c>
    </row>
    <row r="27" spans="1:11" x14ac:dyDescent="0.4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  <c r="K27" t="str">
        <v/>
      </c>
    </row>
    <row r="28" spans="1:11" x14ac:dyDescent="0.4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  <c r="K28" t="str">
        <v/>
      </c>
    </row>
    <row r="29" spans="1:11" x14ac:dyDescent="0.4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  <c r="K29" t="str">
        <v/>
      </c>
    </row>
    <row r="30" spans="1:11" x14ac:dyDescent="0.4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  <c r="K30" t="str">
        <v/>
      </c>
    </row>
    <row r="31" spans="1:11" x14ac:dyDescent="0.4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  <c r="K31" t="str">
        <v/>
      </c>
    </row>
    <row r="32" spans="1:11" x14ac:dyDescent="0.4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  <c r="K32" t="str">
        <v/>
      </c>
    </row>
    <row r="33" spans="1:11" x14ac:dyDescent="0.4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  <c r="K33" t="str">
        <v/>
      </c>
    </row>
    <row r="34" spans="1:11" x14ac:dyDescent="0.4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  <c r="K34" t="str">
        <v/>
      </c>
    </row>
    <row r="35" spans="1:11" x14ac:dyDescent="0.4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  <c r="K35" t="str">
        <v/>
      </c>
    </row>
    <row r="36" spans="1:11" x14ac:dyDescent="0.4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  <c r="K36" t="str">
        <v/>
      </c>
    </row>
    <row r="37" spans="1:11" x14ac:dyDescent="0.4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  <c r="K37" t="str">
        <v/>
      </c>
    </row>
    <row r="38" spans="1:11" x14ac:dyDescent="0.4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  <c r="K38" t="str">
        <v/>
      </c>
    </row>
    <row r="39" spans="1:11" x14ac:dyDescent="0.4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  <c r="K39" t="str"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29FF-1B17-4D0A-BFB2-470C4AD1B5E8}">
  <dimension ref="A1:M11"/>
  <sheetViews>
    <sheetView tabSelected="1" workbookViewId="0">
      <selection activeCell="H13" sqref="H13"/>
    </sheetView>
  </sheetViews>
  <sheetFormatPr defaultRowHeight="17.399999999999999" x14ac:dyDescent="0.4"/>
  <cols>
    <col min="1" max="1" width="11.19921875" bestFit="1" customWidth="1"/>
    <col min="2" max="2" width="8.8984375" bestFit="1" customWidth="1"/>
    <col min="3" max="3" width="11.19921875" bestFit="1" customWidth="1"/>
    <col min="4" max="4" width="9.3984375" bestFit="1" customWidth="1"/>
    <col min="5" max="5" width="8.8984375" bestFit="1" customWidth="1"/>
    <col min="6" max="11" width="11.19921875" bestFit="1" customWidth="1"/>
    <col min="12" max="13" width="8.8984375" bestFit="1" customWidth="1"/>
  </cols>
  <sheetData>
    <row r="1" spans="1:13" x14ac:dyDescent="0.4">
      <c r="A1" t="s">
        <v>185</v>
      </c>
      <c r="B1" t="s">
        <v>0</v>
      </c>
      <c r="C1" t="s">
        <v>186</v>
      </c>
      <c r="D1" t="s">
        <v>88</v>
      </c>
      <c r="E1" t="s">
        <v>43</v>
      </c>
      <c r="F1" t="s">
        <v>187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188</v>
      </c>
      <c r="M1" t="s">
        <v>189</v>
      </c>
    </row>
    <row r="2" spans="1:13" x14ac:dyDescent="0.4">
      <c r="A2">
        <v>200106</v>
      </c>
      <c r="B2" t="s">
        <v>179</v>
      </c>
      <c r="C2" t="s">
        <v>190</v>
      </c>
      <c r="D2" t="s">
        <v>95</v>
      </c>
      <c r="E2" t="s">
        <v>99</v>
      </c>
      <c r="F2" s="7">
        <v>44201</v>
      </c>
      <c r="G2">
        <v>50</v>
      </c>
      <c r="H2">
        <v>40</v>
      </c>
      <c r="I2">
        <v>28</v>
      </c>
      <c r="J2">
        <v>0</v>
      </c>
      <c r="K2">
        <v>90</v>
      </c>
      <c r="L2">
        <v>41.6</v>
      </c>
      <c r="M2" t="s">
        <v>192</v>
      </c>
    </row>
    <row r="3" spans="1:13" x14ac:dyDescent="0.4">
      <c r="A3">
        <v>200105</v>
      </c>
      <c r="B3" t="s">
        <v>180</v>
      </c>
      <c r="C3" t="s">
        <v>190</v>
      </c>
      <c r="D3" t="s">
        <v>95</v>
      </c>
      <c r="E3" t="s">
        <v>99</v>
      </c>
      <c r="F3" s="7">
        <v>44201</v>
      </c>
      <c r="G3">
        <v>80</v>
      </c>
      <c r="H3">
        <v>40</v>
      </c>
      <c r="I3">
        <v>24</v>
      </c>
      <c r="J3">
        <v>80</v>
      </c>
      <c r="K3">
        <v>100</v>
      </c>
      <c r="L3">
        <v>64.8</v>
      </c>
      <c r="M3" t="s">
        <v>192</v>
      </c>
    </row>
    <row r="4" spans="1:13" x14ac:dyDescent="0.4">
      <c r="A4">
        <v>200124</v>
      </c>
      <c r="B4" t="s">
        <v>94</v>
      </c>
      <c r="C4" t="s">
        <v>190</v>
      </c>
      <c r="D4" t="s">
        <v>95</v>
      </c>
      <c r="E4" t="s">
        <v>96</v>
      </c>
      <c r="F4" s="7">
        <v>44928</v>
      </c>
      <c r="G4">
        <v>70</v>
      </c>
      <c r="H4">
        <v>52</v>
      </c>
      <c r="I4">
        <v>64</v>
      </c>
      <c r="J4">
        <v>70</v>
      </c>
      <c r="K4">
        <v>90</v>
      </c>
      <c r="L4">
        <v>69.2</v>
      </c>
      <c r="M4" t="s">
        <v>192</v>
      </c>
    </row>
    <row r="5" spans="1:13" x14ac:dyDescent="0.4">
      <c r="A5">
        <v>200115</v>
      </c>
      <c r="B5" t="s">
        <v>102</v>
      </c>
      <c r="C5" t="s">
        <v>190</v>
      </c>
      <c r="D5" t="s">
        <v>95</v>
      </c>
      <c r="E5" t="s">
        <v>99</v>
      </c>
      <c r="F5" s="7">
        <v>44774</v>
      </c>
      <c r="G5">
        <v>70</v>
      </c>
      <c r="H5">
        <v>52</v>
      </c>
      <c r="I5">
        <v>48</v>
      </c>
      <c r="J5">
        <v>0</v>
      </c>
      <c r="K5">
        <v>100</v>
      </c>
      <c r="L5">
        <v>54</v>
      </c>
      <c r="M5" t="s">
        <v>192</v>
      </c>
    </row>
    <row r="6" spans="1:13" x14ac:dyDescent="0.4">
      <c r="A6">
        <v>200107</v>
      </c>
      <c r="B6" t="s">
        <v>181</v>
      </c>
      <c r="C6" t="s">
        <v>190</v>
      </c>
      <c r="D6" t="s">
        <v>95</v>
      </c>
      <c r="E6" t="s">
        <v>99</v>
      </c>
      <c r="F6" s="7">
        <v>44201</v>
      </c>
      <c r="G6">
        <v>80</v>
      </c>
      <c r="H6">
        <v>52</v>
      </c>
      <c r="I6">
        <v>36</v>
      </c>
      <c r="J6">
        <v>80</v>
      </c>
      <c r="K6">
        <v>80</v>
      </c>
      <c r="L6">
        <v>65.599999999999994</v>
      </c>
      <c r="M6" t="s">
        <v>192</v>
      </c>
    </row>
    <row r="7" spans="1:13" x14ac:dyDescent="0.4">
      <c r="A7">
        <v>200108</v>
      </c>
      <c r="B7" t="s">
        <v>103</v>
      </c>
      <c r="C7" t="s">
        <v>190</v>
      </c>
      <c r="D7" t="s">
        <v>95</v>
      </c>
      <c r="E7" t="s">
        <v>99</v>
      </c>
      <c r="F7" s="7">
        <v>44201</v>
      </c>
      <c r="G7">
        <v>80</v>
      </c>
      <c r="H7">
        <v>64</v>
      </c>
      <c r="I7">
        <v>40</v>
      </c>
      <c r="J7">
        <v>90</v>
      </c>
      <c r="K7">
        <v>100</v>
      </c>
      <c r="L7">
        <v>74.8</v>
      </c>
      <c r="M7" t="s">
        <v>193</v>
      </c>
    </row>
    <row r="8" spans="1:13" x14ac:dyDescent="0.4">
      <c r="A8">
        <v>200118</v>
      </c>
      <c r="B8" t="s">
        <v>106</v>
      </c>
      <c r="C8" t="s">
        <v>190</v>
      </c>
      <c r="D8" t="s">
        <v>95</v>
      </c>
      <c r="E8" t="s">
        <v>99</v>
      </c>
      <c r="F8" s="7">
        <v>44780</v>
      </c>
      <c r="G8">
        <v>70</v>
      </c>
      <c r="H8">
        <v>64</v>
      </c>
      <c r="I8">
        <v>56</v>
      </c>
      <c r="J8">
        <v>90</v>
      </c>
      <c r="K8">
        <v>100</v>
      </c>
      <c r="L8">
        <v>76</v>
      </c>
      <c r="M8" t="s">
        <v>193</v>
      </c>
    </row>
    <row r="9" spans="1:13" x14ac:dyDescent="0.4">
      <c r="A9">
        <v>200130</v>
      </c>
      <c r="B9" t="s">
        <v>112</v>
      </c>
      <c r="C9" t="s">
        <v>190</v>
      </c>
      <c r="D9" t="s">
        <v>95</v>
      </c>
      <c r="E9" t="s">
        <v>96</v>
      </c>
      <c r="F9" s="7">
        <v>44933</v>
      </c>
      <c r="G9">
        <v>90</v>
      </c>
      <c r="H9">
        <v>68</v>
      </c>
      <c r="I9">
        <v>72</v>
      </c>
      <c r="J9">
        <v>100</v>
      </c>
      <c r="K9">
        <v>100</v>
      </c>
      <c r="L9">
        <v>86</v>
      </c>
      <c r="M9" t="s">
        <v>191</v>
      </c>
    </row>
    <row r="10" spans="1:13" x14ac:dyDescent="0.4">
      <c r="A10">
        <v>200121</v>
      </c>
      <c r="B10" t="s">
        <v>107</v>
      </c>
      <c r="C10" t="s">
        <v>190</v>
      </c>
      <c r="D10" t="s">
        <v>95</v>
      </c>
      <c r="E10" t="s">
        <v>99</v>
      </c>
      <c r="F10" s="7">
        <v>44785</v>
      </c>
      <c r="G10">
        <v>80</v>
      </c>
      <c r="H10">
        <v>68</v>
      </c>
      <c r="I10">
        <v>60</v>
      </c>
      <c r="J10">
        <v>100</v>
      </c>
      <c r="K10">
        <v>100</v>
      </c>
      <c r="L10">
        <v>81.599999999999994</v>
      </c>
      <c r="M10" t="s">
        <v>193</v>
      </c>
    </row>
    <row r="11" spans="1:13" x14ac:dyDescent="0.4">
      <c r="A11">
        <v>200131</v>
      </c>
      <c r="B11" t="s">
        <v>178</v>
      </c>
      <c r="C11" t="s">
        <v>190</v>
      </c>
      <c r="D11" t="s">
        <v>95</v>
      </c>
      <c r="E11" t="s">
        <v>96</v>
      </c>
      <c r="F11" s="7">
        <v>44933</v>
      </c>
      <c r="G11">
        <v>90</v>
      </c>
      <c r="H11">
        <v>76</v>
      </c>
      <c r="I11">
        <v>72</v>
      </c>
      <c r="J11">
        <v>100</v>
      </c>
      <c r="K11">
        <v>100</v>
      </c>
      <c r="L11">
        <v>87.6</v>
      </c>
      <c r="M11" t="s">
        <v>191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 x14ac:dyDescent="0.4"/>
  <cols>
    <col min="1" max="1" width="9.3984375" bestFit="1" customWidth="1"/>
    <col min="2" max="5" width="15.19921875" bestFit="1" customWidth="1"/>
  </cols>
  <sheetData>
    <row r="2" spans="1:5" x14ac:dyDescent="0.4">
      <c r="A2" s="39" t="s">
        <v>0</v>
      </c>
      <c r="B2" t="s">
        <v>173</v>
      </c>
    </row>
    <row r="4" spans="1:5" x14ac:dyDescent="0.4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 x14ac:dyDescent="0.4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 x14ac:dyDescent="0.4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 x14ac:dyDescent="0.4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 x14ac:dyDescent="0.4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E3" sqref="E3"/>
    </sheetView>
  </sheetViews>
  <sheetFormatPr defaultRowHeight="17.399999999999999" x14ac:dyDescent="0.4"/>
  <cols>
    <col min="4" max="8" width="9.8984375" customWidth="1"/>
  </cols>
  <sheetData>
    <row r="2" spans="1:8" x14ac:dyDescent="0.4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 x14ac:dyDescent="0.4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 x14ac:dyDescent="0.4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 x14ac:dyDescent="0.4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 x14ac:dyDescent="0.4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 x14ac:dyDescent="0.4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 x14ac:dyDescent="0.4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 x14ac:dyDescent="0.4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 x14ac:dyDescent="0.4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 x14ac:dyDescent="0.4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 x14ac:dyDescent="0.4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 x14ac:dyDescent="0.4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 x14ac:dyDescent="0.4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 x14ac:dyDescent="0.4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 x14ac:dyDescent="0.4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 x14ac:dyDescent="0.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 x14ac:dyDescent="0.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5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AA2318F0-AA43-4962-9760-6AA3600A3D8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N24" sqref="N24"/>
    </sheetView>
  </sheetViews>
  <sheetFormatPr defaultRowHeight="17.399999999999999" x14ac:dyDescent="0.4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 x14ac:dyDescent="0.45">
      <c r="B1" s="55" t="s">
        <v>114</v>
      </c>
      <c r="C1" s="55"/>
      <c r="D1" s="55"/>
      <c r="E1" s="55"/>
      <c r="F1" s="55"/>
      <c r="G1" s="11" t="s">
        <v>115</v>
      </c>
    </row>
    <row r="2" spans="1:7" x14ac:dyDescent="0.4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 x14ac:dyDescent="0.4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 x14ac:dyDescent="0.4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 x14ac:dyDescent="0.4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 x14ac:dyDescent="0.4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 x14ac:dyDescent="0.4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1" sqref="F1"/>
    </sheetView>
  </sheetViews>
  <sheetFormatPr defaultRowHeight="17.399999999999999" x14ac:dyDescent="0.4"/>
  <cols>
    <col min="1" max="1" width="11" bestFit="1" customWidth="1"/>
    <col min="4" max="4" width="11" bestFit="1" customWidth="1"/>
  </cols>
  <sheetData>
    <row r="1" spans="1:6" ht="18" thickBot="1" x14ac:dyDescent="0.45">
      <c r="A1" s="56" t="s">
        <v>132</v>
      </c>
      <c r="B1" s="57"/>
      <c r="C1" s="57"/>
      <c r="D1" s="58"/>
      <c r="F1" t="s">
        <v>182</v>
      </c>
    </row>
    <row r="2" spans="1:6" ht="18" thickBot="1" x14ac:dyDescent="0.45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 x14ac:dyDescent="0.4">
      <c r="A3" s="18" t="s">
        <v>137</v>
      </c>
      <c r="B3" s="43">
        <v>120</v>
      </c>
      <c r="C3" s="44">
        <v>108</v>
      </c>
      <c r="D3" s="19">
        <f>C3/B3</f>
        <v>0.9</v>
      </c>
    </row>
    <row r="4" spans="1:6" x14ac:dyDescent="0.4">
      <c r="A4" s="20" t="s">
        <v>138</v>
      </c>
      <c r="B4" s="42">
        <v>140</v>
      </c>
      <c r="C4" s="45">
        <v>77</v>
      </c>
      <c r="D4" s="21">
        <f>C4/B4</f>
        <v>0.55000000000000004</v>
      </c>
    </row>
    <row r="5" spans="1:6" x14ac:dyDescent="0.4">
      <c r="A5" s="20" t="s">
        <v>139</v>
      </c>
      <c r="B5" s="42">
        <v>115</v>
      </c>
      <c r="C5" s="45">
        <v>125</v>
      </c>
      <c r="D5" s="21">
        <f>C5/B5</f>
        <v>1.0869565217391304</v>
      </c>
    </row>
    <row r="6" spans="1:6" ht="18" thickBot="1" x14ac:dyDescent="0.45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1" operator="greaterThanOrEqual">
      <formula>1</formula>
    </cfRule>
    <cfRule type="cellIs" dxfId="1" priority="2" operator="greaterThanOrEqual">
      <formula>1</formula>
    </cfRule>
    <cfRule type="cellIs" dxfId="0" priority="3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J15" sqref="J15"/>
    </sheetView>
  </sheetViews>
  <sheetFormatPr defaultRowHeight="17.399999999999999" x14ac:dyDescent="0.4"/>
  <sheetData>
    <row r="1" spans="1:8" x14ac:dyDescent="0.4">
      <c r="A1" t="s">
        <v>141</v>
      </c>
    </row>
    <row r="3" spans="1:8" x14ac:dyDescent="0.4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 x14ac:dyDescent="0.4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 x14ac:dyDescent="0.4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 x14ac:dyDescent="0.4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 x14ac:dyDescent="0.4">
      <c r="G7" t="s">
        <v>151</v>
      </c>
      <c r="H7">
        <v>12000</v>
      </c>
    </row>
    <row r="8" spans="1:8" x14ac:dyDescent="0.4">
      <c r="G8" t="s">
        <v>149</v>
      </c>
      <c r="H8">
        <v>11000</v>
      </c>
    </row>
    <row r="9" spans="1:8" x14ac:dyDescent="0.4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ye seul lee</cp:lastModifiedBy>
  <cp:lastPrinted>2025-04-10T13:14:53Z</cp:lastPrinted>
  <dcterms:created xsi:type="dcterms:W3CDTF">2023-05-11T11:47:16Z</dcterms:created>
  <dcterms:modified xsi:type="dcterms:W3CDTF">2025-04-24T13:16:40Z</dcterms:modified>
</cp:coreProperties>
</file>