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inju\Documents\_zjaghkf\2025_총정리_컴활1급실기_update_20250108\길벗컴활1급총정리\엑셀\모의\"/>
    </mc:Choice>
  </mc:AlternateContent>
  <xr:revisionPtr revIDLastSave="0" documentId="13_ncr:1_{88798DA4-3B6E-4010-BB2C-17824DDB876A}" xr6:coauthVersionLast="47" xr6:coauthVersionMax="47" xr10:uidLastSave="{00000000-0000-0000-0000-000000000000}"/>
  <bookViews>
    <workbookView xWindow="28680" yWindow="-120" windowWidth="29040" windowHeight="15720" activeTab="2" xr2:uid="{996A17FC-0A87-4199-9912-680845FDCF65}"/>
  </bookViews>
  <sheets>
    <sheet name="기본작업" sheetId="1" r:id="rId1"/>
    <sheet name="계산작업" sheetId="2" r:id="rId2"/>
    <sheet name="분석작업-1" sheetId="3" r:id="rId3"/>
    <sheet name="분석작업-2" sheetId="4" r:id="rId4"/>
    <sheet name="기타작업-1" sheetId="5" r:id="rId5"/>
    <sheet name="기타작업-2" sheetId="6" r:id="rId6"/>
    <sheet name="기타작업-3" sheetId="7" r:id="rId7"/>
  </sheets>
  <definedNames>
    <definedName name="_xlnm._FilterDatabase" localSheetId="0" hidden="1">기본작업!$A$4:$K$31</definedName>
    <definedName name="_xlnm.Criteria" localSheetId="0">기본작업!$A$33:$A$34</definedName>
    <definedName name="_xlnm.Extract" localSheetId="0">기본작업!$A$36:$E$36</definedName>
    <definedName name="_xlnm.Print_Area" localSheetId="0">기본작업!$A$2:$K$31</definedName>
  </definedNames>
  <calcPr calcId="191029"/>
  <pivotCaches>
    <pivotCache cacheId="10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1" l="1"/>
  <c r="P14" i="2" l="1"/>
  <c r="Q14" i="2" s="1"/>
  <c r="R14" i="2" s="1"/>
  <c r="S14" i="2" s="1"/>
  <c r="T14" i="2" s="1"/>
  <c r="P16" i="2"/>
  <c r="Q16" i="2"/>
  <c r="R16" i="2"/>
  <c r="S16" i="2"/>
  <c r="T16" i="2"/>
  <c r="P17" i="2"/>
  <c r="Q17" i="2"/>
  <c r="R17" i="2"/>
  <c r="S17" i="2"/>
  <c r="T17" i="2"/>
  <c r="P18" i="2"/>
  <c r="Q18" i="2"/>
  <c r="R18" i="2"/>
  <c r="S18" i="2"/>
  <c r="T18" i="2"/>
  <c r="P19" i="2"/>
  <c r="Q19" i="2"/>
  <c r="R19" i="2"/>
  <c r="S19" i="2"/>
  <c r="T19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63AB8B5-C75F-4301-86E8-31F794EB79F7}" sourceFile="C:\Users\minju\Documents\_zjaghkf\2025_총정리_컴활1급실기_update_20250108\길벗컴활1급총정리\엑셀\모의\중장비대여현황.accdb" odcFile="C:\Users\minju\OneDrive\문서\My Data Sources\중장비대여현황 대여내역.od.odc" keepAlive="1" name="중장비대여현황 대여내역.od" type="5" refreshedVersion="8" background="1">
    <dbPr connection="Provider=Microsoft.ACE.OLEDB.12.0;User ID=Admin;Data Source=C:\Users\minju\Documents\_zjaghkf\2025_총정리_컴활1급실기_update_20250108\길벗컴활1급총정리\엑셀\모의\중장비대여현황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대여내역" commandType="3"/>
  </connection>
</connections>
</file>

<file path=xl/sharedStrings.xml><?xml version="1.0" encoding="utf-8"?>
<sst xmlns="http://schemas.openxmlformats.org/spreadsheetml/2006/main" count="651" uniqueCount="166">
  <si>
    <t>대여코드</t>
  </si>
  <si>
    <t>대여자</t>
  </si>
  <si>
    <t>결제상태</t>
  </si>
  <si>
    <t>결제일</t>
  </si>
  <si>
    <t>수령일</t>
  </si>
  <si>
    <t>대여기간</t>
  </si>
  <si>
    <t>대여장비</t>
  </si>
  <si>
    <t>할인율</t>
  </si>
  <si>
    <t>건설사</t>
  </si>
  <si>
    <t>대여시간</t>
  </si>
  <si>
    <t>대여비용</t>
  </si>
  <si>
    <t>IA-5-405</t>
  </si>
  <si>
    <t>고윤혜</t>
  </si>
  <si>
    <t>예정</t>
  </si>
  <si>
    <t>3박/4일</t>
  </si>
  <si>
    <t>크레인</t>
  </si>
  <si>
    <t>미래건축</t>
  </si>
  <si>
    <t>IA-5-403</t>
  </si>
  <si>
    <t>배세윤</t>
  </si>
  <si>
    <t>완료</t>
  </si>
  <si>
    <t>4박/5일</t>
  </si>
  <si>
    <t>굴착기</t>
  </si>
  <si>
    <t>ZQ-3-304</t>
  </si>
  <si>
    <t>백도연</t>
  </si>
  <si>
    <t>-</t>
  </si>
  <si>
    <t>불도저</t>
  </si>
  <si>
    <t>결제요망</t>
  </si>
  <si>
    <t>RE-7-209</t>
  </si>
  <si>
    <t>백은영</t>
  </si>
  <si>
    <t>6박/7일</t>
  </si>
  <si>
    <t>재경그룹</t>
  </si>
  <si>
    <t>IA-5-404</t>
  </si>
  <si>
    <t>백은희</t>
  </si>
  <si>
    <t>2박/3일</t>
  </si>
  <si>
    <t>지게차</t>
  </si>
  <si>
    <t>RE-7-204</t>
  </si>
  <si>
    <t>서송희</t>
  </si>
  <si>
    <t>ZQ-3-302</t>
  </si>
  <si>
    <t>손윤혁</t>
  </si>
  <si>
    <t>ED-1-104</t>
  </si>
  <si>
    <t>안서후</t>
  </si>
  <si>
    <t>1박/2일</t>
  </si>
  <si>
    <t>RE-7-207</t>
  </si>
  <si>
    <t>안성</t>
  </si>
  <si>
    <t>ED-1-103</t>
  </si>
  <si>
    <t>오재아</t>
  </si>
  <si>
    <t>7박/8일</t>
  </si>
  <si>
    <t>인형건설</t>
  </si>
  <si>
    <t>ZQ-3-301</t>
  </si>
  <si>
    <t>우유현</t>
  </si>
  <si>
    <t>RE-7-208</t>
  </si>
  <si>
    <t>우청호</t>
  </si>
  <si>
    <t>RE-7-202</t>
  </si>
  <si>
    <t>윤윤철</t>
  </si>
  <si>
    <t>5박/6일</t>
  </si>
  <si>
    <t>ZQ-3-306</t>
  </si>
  <si>
    <t>윤정연</t>
  </si>
  <si>
    <t>IA-5-402</t>
  </si>
  <si>
    <t>임여설</t>
  </si>
  <si>
    <t>IA-5-401</t>
  </si>
  <si>
    <t>임재율</t>
  </si>
  <si>
    <t>RE-7-201</t>
  </si>
  <si>
    <t>임조원</t>
  </si>
  <si>
    <t>9박/10일</t>
  </si>
  <si>
    <t>RE-7-206</t>
  </si>
  <si>
    <t>장종호</t>
  </si>
  <si>
    <t>RE-7-205</t>
  </si>
  <si>
    <t>정대영</t>
  </si>
  <si>
    <t>IA-5-406</t>
  </si>
  <si>
    <t>정희원</t>
  </si>
  <si>
    <t>RE-7-203</t>
  </si>
  <si>
    <t>조지민</t>
  </si>
  <si>
    <t>ED-1-106</t>
  </si>
  <si>
    <t>주명민</t>
  </si>
  <si>
    <t>ED-1-105</t>
  </si>
  <si>
    <t>주송후</t>
  </si>
  <si>
    <t>ED-1-102</t>
  </si>
  <si>
    <t>차지호</t>
  </si>
  <si>
    <t>ZQ-3-303</t>
  </si>
  <si>
    <t>최채민</t>
  </si>
  <si>
    <t>ZQ-3-305</t>
  </si>
  <si>
    <t>허민진</t>
  </si>
  <si>
    <t>ED-1-101</t>
  </si>
  <si>
    <t>허주아</t>
  </si>
  <si>
    <t>중장비 대여 현황</t>
  </si>
  <si>
    <t>[표1]</t>
  </si>
  <si>
    <t>[표2]</t>
  </si>
  <si>
    <t>대여일수</t>
  </si>
  <si>
    <t xml:space="preserve">   3박</t>
  </si>
  <si>
    <t xml:space="preserve"> 4박</t>
  </si>
  <si>
    <t xml:space="preserve">   6박</t>
  </si>
  <si>
    <t xml:space="preserve">    2박</t>
  </si>
  <si>
    <t>[표3]</t>
  </si>
  <si>
    <t xml:space="preserve">  6박</t>
  </si>
  <si>
    <t xml:space="preserve">    3박</t>
  </si>
  <si>
    <t xml:space="preserve">  1박</t>
  </si>
  <si>
    <t>2박</t>
  </si>
  <si>
    <t xml:space="preserve">  7박</t>
  </si>
  <si>
    <t>[표4]</t>
  </si>
  <si>
    <t>6박</t>
  </si>
  <si>
    <t>3박</t>
  </si>
  <si>
    <t>~</t>
  </si>
  <si>
    <t xml:space="preserve">  5박</t>
  </si>
  <si>
    <t>1박</t>
  </si>
  <si>
    <t xml:space="preserve">   1박</t>
  </si>
  <si>
    <t xml:space="preserve">  9박</t>
  </si>
  <si>
    <t>7박</t>
  </si>
  <si>
    <t xml:space="preserve"> 9박</t>
  </si>
  <si>
    <t xml:space="preserve">  3박</t>
  </si>
  <si>
    <t xml:space="preserve">    7박</t>
  </si>
  <si>
    <t>5박</t>
  </si>
  <si>
    <t>4박</t>
  </si>
  <si>
    <t>지역</t>
  </si>
  <si>
    <t>대인</t>
  </si>
  <si>
    <t>청소년</t>
  </si>
  <si>
    <t>소인</t>
  </si>
  <si>
    <t>대전</t>
  </si>
  <si>
    <t>부산</t>
  </si>
  <si>
    <t>제주</t>
  </si>
  <si>
    <t>속초</t>
  </si>
  <si>
    <t>광주</t>
  </si>
  <si>
    <t>서울</t>
  </si>
  <si>
    <t>[표1] 1월 상공테마파크 이용객 수</t>
  </si>
  <si>
    <t>[표2] 2월 상공테마파크 이용객 수</t>
  </si>
  <si>
    <t>[표3] 1/2월 상공테마파크 이용객 수</t>
  </si>
  <si>
    <t>[라이선스 비용]</t>
  </si>
  <si>
    <t>[서버 비용]</t>
  </si>
  <si>
    <t>서비스</t>
  </si>
  <si>
    <t>기간</t>
  </si>
  <si>
    <t>비용</t>
  </si>
  <si>
    <t>웹하드</t>
  </si>
  <si>
    <t>클라우드</t>
  </si>
  <si>
    <t>이메일</t>
  </si>
  <si>
    <t>화상회의</t>
  </si>
  <si>
    <t>[인건비]</t>
  </si>
  <si>
    <t>[기타 비용]</t>
  </si>
  <si>
    <t>백종민</t>
  </si>
  <si>
    <t>일반</t>
  </si>
  <si>
    <t>흉부외과</t>
  </si>
  <si>
    <t>010-7803-2111</t>
  </si>
  <si>
    <t>송가인</t>
  </si>
  <si>
    <t>신경외과</t>
  </si>
  <si>
    <t>010-8844-1147</t>
  </si>
  <si>
    <t>환자명</t>
  </si>
  <si>
    <t>유형</t>
  </si>
  <si>
    <t>진료과</t>
  </si>
  <si>
    <t>전화번호</t>
  </si>
  <si>
    <t>납부액</t>
  </si>
  <si>
    <t>진료비</t>
  </si>
  <si>
    <t>응급</t>
  </si>
  <si>
    <t>정형외과</t>
  </si>
  <si>
    <t>피부과</t>
  </si>
  <si>
    <t>소화기내과</t>
  </si>
  <si>
    <t>조건</t>
    <phoneticPr fontId="2" type="noConversion"/>
  </si>
  <si>
    <t>총합계</t>
  </si>
  <si>
    <t>4월</t>
  </si>
  <si>
    <t>5월</t>
  </si>
  <si>
    <t>6월</t>
  </si>
  <si>
    <t>7월</t>
  </si>
  <si>
    <t>8월</t>
  </si>
  <si>
    <t>합계 : 대여시간</t>
  </si>
  <si>
    <t>합계 : 대여비용</t>
  </si>
  <si>
    <t>개월(수령일)</t>
  </si>
  <si>
    <t>값</t>
  </si>
  <si>
    <t>전체 합계 : 대여시간</t>
  </si>
  <si>
    <t>전체 합계 : 대여비용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</si>
</sst>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b/>
      <sz val="11"/>
      <name val="맑은 고딕"/>
      <family val="3"/>
      <charset val="129"/>
    </font>
    <font>
      <sz val="8"/>
      <name val="돋움"/>
      <family val="3"/>
      <charset val="129"/>
    </font>
    <font>
      <b/>
      <sz val="11"/>
      <color theme="1"/>
      <name val="궁서체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4" fillId="0" borderId="0"/>
  </cellStyleXfs>
  <cellXfs count="2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6" fillId="0" borderId="4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</cellXfs>
  <cellStyles count="3">
    <cellStyle name="쉼표 [0]" xfId="1" builtinId="6"/>
    <cellStyle name="표준" xfId="0" builtinId="0"/>
    <cellStyle name="표준 2" xfId="2" xr:uid="{3323034B-E30C-4A32-9FD3-9ADB8648F8D4}"/>
  </cellStyles>
  <dxfs count="1">
    <dxf>
      <fill>
        <patternFill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웹서비스 유지관리 비용 현황</a:t>
            </a:r>
            <a:endParaRPr lang="en-US" altLang="ko-K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 alt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라이센스비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'기타작업-1'!$C$4:$C$7</c:f>
              <c:numCache>
                <c:formatCode>_(* #,##0_);_(* \(#,##0\);_(* "-"_);_(@_)</c:formatCode>
                <c:ptCount val="4"/>
                <c:pt idx="0">
                  <c:v>690000</c:v>
                </c:pt>
                <c:pt idx="1">
                  <c:v>4500000</c:v>
                </c:pt>
                <c:pt idx="2">
                  <c:v>150000</c:v>
                </c:pt>
                <c:pt idx="3">
                  <c:v>1700000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E-461A-BA50-20E132530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26662896"/>
        <c:axId val="1226667216"/>
      </c:barChart>
      <c:catAx>
        <c:axId val="12266628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6667216"/>
        <c:crosses val="autoZero"/>
        <c:auto val="1"/>
        <c:lblAlgn val="ctr"/>
        <c:lblOffset val="100"/>
        <c:noMultiLvlLbl val="0"/>
      </c:catAx>
      <c:valAx>
        <c:axId val="122666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26662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1</xdr:row>
          <xdr:rowOff>0</xdr:rowOff>
        </xdr:from>
        <xdr:to>
          <xdr:col>5</xdr:col>
          <xdr:colOff>632460</xdr:colOff>
          <xdr:row>3</xdr:row>
          <xdr:rowOff>22860</xdr:rowOff>
        </xdr:to>
        <xdr:sp macro="" textlink="">
          <xdr:nvSpPr>
            <xdr:cNvPr id="1025" name="cmd입원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nju Jeong" refreshedDate="45721.724579629627" backgroundQuery="1" createdVersion="8" refreshedVersion="8" minRefreshableVersion="3" recordCount="27" xr:uid="{81F06D6D-7C26-49DE-B058-F5E56220166E}">
  <cacheSource type="external" connectionId="1"/>
  <cacheFields count="13">
    <cacheField name="대여코드" numFmtId="0">
      <sharedItems count="27">
        <s v="ED-1-101"/>
        <s v="ED-1-102"/>
        <s v="ED-1-103"/>
        <s v="ED-1-104"/>
        <s v="ED-1-105"/>
        <s v="ED-1-106"/>
        <s v="RE-7-201"/>
        <s v="RE-7-202"/>
        <s v="RE-7-203"/>
        <s v="RE-7-204"/>
        <s v="RE-7-205"/>
        <s v="RE-7-206"/>
        <s v="RE-7-207"/>
        <s v="RE-7-208"/>
        <s v="RE-7-209"/>
        <s v="IA-5-401"/>
        <s v="IA-5-402"/>
        <s v="IA-5-403"/>
        <s v="IA-5-404"/>
        <s v="IA-5-405"/>
        <s v="IA-5-406"/>
        <s v="ZQ-3-301"/>
        <s v="ZQ-3-302"/>
        <s v="ZQ-3-303"/>
        <s v="ZQ-3-304"/>
        <s v="ZQ-3-305"/>
        <s v="ZQ-3-306"/>
      </sharedItems>
    </cacheField>
    <cacheField name="대여자" numFmtId="0">
      <sharedItems count="27">
        <s v="허주아"/>
        <s v="차지호"/>
        <s v="오재아"/>
        <s v="안서후"/>
        <s v="주송후"/>
        <s v="주명민"/>
        <s v="임조원"/>
        <s v="윤윤철"/>
        <s v="조지민"/>
        <s v="서송희"/>
        <s v="정대영"/>
        <s v="장종호"/>
        <s v="안성"/>
        <s v="우청호"/>
        <s v="백은영"/>
        <s v="임재율"/>
        <s v="임여설"/>
        <s v="배세윤"/>
        <s v="백은희"/>
        <s v="고윤혜"/>
        <s v="정희원"/>
        <s v="우유현"/>
        <s v="손윤혁"/>
        <s v="최채민"/>
        <s v="백도연"/>
        <s v="허민진"/>
        <s v="윤정연"/>
      </sharedItems>
    </cacheField>
    <cacheField name="결제상태" numFmtId="0">
      <sharedItems count="2">
        <s v="예정"/>
        <s v="완료"/>
      </sharedItems>
    </cacheField>
    <cacheField name="결제일" numFmtId="0">
      <sharedItems containsNonDate="0" containsDate="1" containsString="0" containsBlank="1" minDate="2021-03-27T00:00:00" maxDate="2021-08-02T00:00:00" count="19">
        <m/>
        <d v="2021-08-01T00:00:00"/>
        <d v="2021-05-25T00:00:00"/>
        <d v="2021-07-04T00:00:00"/>
        <d v="2021-07-22T00:00:00"/>
        <d v="2021-06-02T00:00:00"/>
        <d v="2021-03-27T00:00:00"/>
        <d v="2021-06-15T00:00:00"/>
        <d v="2021-07-10T00:00:00"/>
        <d v="2021-03-31T00:00:00"/>
        <d v="2021-07-15T00:00:00"/>
        <d v="2021-05-28T00:00:00"/>
        <d v="2021-05-05T00:00:00"/>
        <d v="2021-06-24T00:00:00"/>
        <d v="2021-07-01T00:00:00"/>
        <d v="2021-04-23T00:00:00"/>
        <d v="2021-04-15T00:00:00"/>
        <d v="2021-04-10T00:00:00"/>
        <d v="2021-05-18T00:00:00"/>
      </sharedItems>
    </cacheField>
    <cacheField name="수령일" numFmtId="0">
      <sharedItems containsSemiMixedTypes="0" containsNonDate="0" containsDate="1" containsString="0" minDate="2021-04-03T00:00:00" maxDate="2021-08-27T00:00:00" count="26">
        <d v="2021-06-03T00:00:00"/>
        <d v="2021-08-24T00:00:00"/>
        <d v="2021-06-17T00:00:00"/>
        <d v="2021-06-06T00:00:00"/>
        <d v="2021-07-08T00:00:00"/>
        <d v="2021-08-12T00:00:00"/>
        <d v="2021-06-27T00:00:00"/>
        <d v="2021-04-13T00:00:00"/>
        <d v="2021-04-21T00:00:00"/>
        <d v="2021-06-19T00:00:00"/>
        <d v="2021-08-01T00:00:00"/>
        <d v="2021-04-03T00:00:00"/>
        <d v="2021-05-20T00:00:00"/>
        <d v="2021-07-25T00:00:00"/>
        <d v="2021-08-26T00:00:00"/>
        <d v="2021-05-08T00:00:00"/>
        <d v="2021-07-14T00:00:00"/>
        <d v="2021-06-09T00:00:00"/>
        <d v="2021-07-23T00:00:00"/>
        <d v="2021-04-09T00:00:00"/>
        <d v="2021-04-22T00:00:00"/>
        <d v="2021-06-16T00:00:00"/>
        <d v="2021-05-18T00:00:00"/>
        <d v="2021-04-18T00:00:00"/>
        <d v="2021-05-01T00:00:00"/>
        <d v="2021-06-10T00:00:00"/>
      </sharedItems>
      <fieldGroup par="12"/>
    </cacheField>
    <cacheField name="대여일수" numFmtId="0">
      <sharedItems count="21">
        <s v="    2박"/>
        <s v="  3박"/>
        <s v="  7박"/>
        <s v="  1박"/>
        <s v="5박"/>
        <s v="    7박"/>
        <s v="  9박"/>
        <s v="  5박"/>
        <s v="  6박"/>
        <s v=" 9박"/>
        <s v="7박"/>
        <s v="2박"/>
        <s v="3박"/>
        <s v="   6박"/>
        <s v="   1박"/>
        <s v=" 4박"/>
        <s v="   3박"/>
        <s v="6박"/>
        <s v="    3박"/>
        <s v="4박"/>
        <s v="1박"/>
      </sharedItems>
    </cacheField>
    <cacheField name="대여기간" numFmtId="0">
      <sharedItems count="8">
        <s v="2박/3일"/>
        <s v="3박/4일"/>
        <s v="7박/8일"/>
        <s v="1박/2일"/>
        <s v="5박/6일"/>
        <s v="9박/10일"/>
        <s v="6박/7일"/>
        <s v="4박/5일"/>
      </sharedItems>
    </cacheField>
    <cacheField name="대여장비" numFmtId="0">
      <sharedItems count="4">
        <s v="지게차"/>
        <s v="크레인"/>
        <s v="불도저"/>
        <s v="굴착기"/>
      </sharedItems>
    </cacheField>
    <cacheField name="할인율" numFmtId="0">
      <sharedItems containsBlank="1" count="3">
        <m/>
        <s v="0.1"/>
        <s v="0.2"/>
      </sharedItems>
    </cacheField>
    <cacheField name="건설사" numFmtId="0">
      <sharedItems count="3">
        <s v="미래건축"/>
        <s v="인형건설"/>
        <s v="재경그룹"/>
      </sharedItems>
    </cacheField>
    <cacheField name="대여시간" numFmtId="0">
      <sharedItems containsSemiMixedTypes="0" containsString="0" containsNumber="1" containsInteger="1" minValue="36" maxValue="219" count="26">
        <n v="64"/>
        <n v="85"/>
        <n v="173"/>
        <n v="43"/>
        <n v="127"/>
        <n v="188"/>
        <n v="219"/>
        <n v="133"/>
        <n v="132"/>
        <n v="152"/>
        <n v="218"/>
        <n v="174"/>
        <n v="63"/>
        <n v="88"/>
        <n v="158"/>
        <n v="36"/>
        <n v="39"/>
        <n v="103"/>
        <n v="57"/>
        <n v="84"/>
        <n v="90"/>
        <n v="151"/>
        <n v="82"/>
        <n v="153"/>
        <n v="109"/>
        <n v="112"/>
      </sharedItems>
    </cacheField>
    <cacheField name="대여비용" numFmtId="0">
      <sharedItems containsSemiMixedTypes="0" containsString="0" containsNumber="1" containsInteger="1" minValue="120000" maxValue="1485000" count="17">
        <n v="428000"/>
        <n v="495000"/>
        <n v="908000"/>
        <n v="120000"/>
        <n v="864000"/>
        <n v="1485000"/>
        <n v="1080000"/>
        <n v="990000"/>
        <n v="342000"/>
        <n v="180000"/>
        <n v="1071000"/>
        <n v="675000"/>
        <n v="810000"/>
        <n v="1238000"/>
        <n v="714000"/>
        <n v="893000"/>
        <n v="150000"/>
      </sharedItems>
    </cacheField>
    <cacheField name="개월(수령일)" numFmtId="0" databaseField="0">
      <fieldGroup base="4">
        <rangePr groupBy="months" startDate="2021-04-03T00:00:00" endDate="2021-08-27T00:00:00"/>
        <groupItems count="14">
          <s v="&lt;2021-04-03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1-08-27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">
  <r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1"/>
    <x v="1"/>
    <x v="1"/>
    <x v="1"/>
    <x v="1"/>
    <x v="1"/>
    <x v="1"/>
  </r>
  <r>
    <x v="2"/>
    <x v="2"/>
    <x v="1"/>
    <x v="0"/>
    <x v="2"/>
    <x v="2"/>
    <x v="2"/>
    <x v="1"/>
    <x v="0"/>
    <x v="1"/>
    <x v="2"/>
    <x v="2"/>
  </r>
  <r>
    <x v="3"/>
    <x v="3"/>
    <x v="0"/>
    <x v="2"/>
    <x v="3"/>
    <x v="3"/>
    <x v="3"/>
    <x v="2"/>
    <x v="1"/>
    <x v="0"/>
    <x v="3"/>
    <x v="3"/>
  </r>
  <r>
    <x v="4"/>
    <x v="4"/>
    <x v="0"/>
    <x v="3"/>
    <x v="4"/>
    <x v="4"/>
    <x v="4"/>
    <x v="2"/>
    <x v="1"/>
    <x v="2"/>
    <x v="4"/>
    <x v="4"/>
  </r>
  <r>
    <x v="5"/>
    <x v="5"/>
    <x v="0"/>
    <x v="4"/>
    <x v="5"/>
    <x v="5"/>
    <x v="2"/>
    <x v="3"/>
    <x v="1"/>
    <x v="1"/>
    <x v="5"/>
    <x v="5"/>
  </r>
  <r>
    <x v="6"/>
    <x v="6"/>
    <x v="1"/>
    <x v="5"/>
    <x v="6"/>
    <x v="6"/>
    <x v="5"/>
    <x v="3"/>
    <x v="1"/>
    <x v="0"/>
    <x v="6"/>
    <x v="5"/>
  </r>
  <r>
    <x v="7"/>
    <x v="7"/>
    <x v="0"/>
    <x v="6"/>
    <x v="7"/>
    <x v="7"/>
    <x v="4"/>
    <x v="0"/>
    <x v="1"/>
    <x v="1"/>
    <x v="7"/>
    <x v="6"/>
  </r>
  <r>
    <x v="8"/>
    <x v="8"/>
    <x v="1"/>
    <x v="0"/>
    <x v="8"/>
    <x v="7"/>
    <x v="4"/>
    <x v="0"/>
    <x v="0"/>
    <x v="1"/>
    <x v="8"/>
    <x v="6"/>
  </r>
  <r>
    <x v="9"/>
    <x v="9"/>
    <x v="0"/>
    <x v="7"/>
    <x v="9"/>
    <x v="8"/>
    <x v="6"/>
    <x v="2"/>
    <x v="1"/>
    <x v="0"/>
    <x v="9"/>
    <x v="7"/>
  </r>
  <r>
    <x v="10"/>
    <x v="10"/>
    <x v="1"/>
    <x v="8"/>
    <x v="10"/>
    <x v="9"/>
    <x v="5"/>
    <x v="1"/>
    <x v="1"/>
    <x v="2"/>
    <x v="10"/>
    <x v="2"/>
  </r>
  <r>
    <x v="11"/>
    <x v="11"/>
    <x v="0"/>
    <x v="9"/>
    <x v="11"/>
    <x v="10"/>
    <x v="2"/>
    <x v="2"/>
    <x v="1"/>
    <x v="2"/>
    <x v="11"/>
    <x v="7"/>
  </r>
  <r>
    <x v="12"/>
    <x v="12"/>
    <x v="1"/>
    <x v="0"/>
    <x v="12"/>
    <x v="11"/>
    <x v="0"/>
    <x v="2"/>
    <x v="0"/>
    <x v="2"/>
    <x v="12"/>
    <x v="8"/>
  </r>
  <r>
    <x v="13"/>
    <x v="13"/>
    <x v="0"/>
    <x v="10"/>
    <x v="13"/>
    <x v="12"/>
    <x v="1"/>
    <x v="1"/>
    <x v="1"/>
    <x v="2"/>
    <x v="13"/>
    <x v="1"/>
  </r>
  <r>
    <x v="14"/>
    <x v="14"/>
    <x v="0"/>
    <x v="0"/>
    <x v="14"/>
    <x v="13"/>
    <x v="6"/>
    <x v="2"/>
    <x v="0"/>
    <x v="2"/>
    <x v="14"/>
    <x v="7"/>
  </r>
  <r>
    <x v="15"/>
    <x v="15"/>
    <x v="1"/>
    <x v="11"/>
    <x v="15"/>
    <x v="3"/>
    <x v="3"/>
    <x v="2"/>
    <x v="1"/>
    <x v="2"/>
    <x v="15"/>
    <x v="3"/>
  </r>
  <r>
    <x v="16"/>
    <x v="16"/>
    <x v="1"/>
    <x v="7"/>
    <x v="16"/>
    <x v="14"/>
    <x v="3"/>
    <x v="3"/>
    <x v="1"/>
    <x v="1"/>
    <x v="16"/>
    <x v="9"/>
  </r>
  <r>
    <x v="17"/>
    <x v="17"/>
    <x v="1"/>
    <x v="12"/>
    <x v="12"/>
    <x v="15"/>
    <x v="7"/>
    <x v="3"/>
    <x v="1"/>
    <x v="0"/>
    <x v="17"/>
    <x v="10"/>
  </r>
  <r>
    <x v="18"/>
    <x v="18"/>
    <x v="1"/>
    <x v="13"/>
    <x v="17"/>
    <x v="0"/>
    <x v="0"/>
    <x v="0"/>
    <x v="2"/>
    <x v="0"/>
    <x v="18"/>
    <x v="0"/>
  </r>
  <r>
    <x v="19"/>
    <x v="19"/>
    <x v="0"/>
    <x v="14"/>
    <x v="18"/>
    <x v="16"/>
    <x v="1"/>
    <x v="1"/>
    <x v="1"/>
    <x v="0"/>
    <x v="19"/>
    <x v="1"/>
  </r>
  <r>
    <x v="20"/>
    <x v="20"/>
    <x v="1"/>
    <x v="15"/>
    <x v="19"/>
    <x v="1"/>
    <x v="1"/>
    <x v="0"/>
    <x v="1"/>
    <x v="1"/>
    <x v="20"/>
    <x v="11"/>
  </r>
  <r>
    <x v="21"/>
    <x v="21"/>
    <x v="1"/>
    <x v="16"/>
    <x v="20"/>
    <x v="17"/>
    <x v="6"/>
    <x v="2"/>
    <x v="1"/>
    <x v="0"/>
    <x v="21"/>
    <x v="7"/>
  </r>
  <r>
    <x v="22"/>
    <x v="22"/>
    <x v="1"/>
    <x v="0"/>
    <x v="21"/>
    <x v="18"/>
    <x v="1"/>
    <x v="3"/>
    <x v="0"/>
    <x v="2"/>
    <x v="22"/>
    <x v="12"/>
  </r>
  <r>
    <x v="23"/>
    <x v="23"/>
    <x v="1"/>
    <x v="0"/>
    <x v="22"/>
    <x v="8"/>
    <x v="6"/>
    <x v="0"/>
    <x v="0"/>
    <x v="2"/>
    <x v="23"/>
    <x v="13"/>
  </r>
  <r>
    <x v="24"/>
    <x v="24"/>
    <x v="0"/>
    <x v="0"/>
    <x v="23"/>
    <x v="15"/>
    <x v="7"/>
    <x v="2"/>
    <x v="0"/>
    <x v="0"/>
    <x v="24"/>
    <x v="14"/>
  </r>
  <r>
    <x v="25"/>
    <x v="25"/>
    <x v="1"/>
    <x v="17"/>
    <x v="24"/>
    <x v="19"/>
    <x v="7"/>
    <x v="0"/>
    <x v="1"/>
    <x v="0"/>
    <x v="25"/>
    <x v="15"/>
  </r>
  <r>
    <x v="26"/>
    <x v="26"/>
    <x v="1"/>
    <x v="18"/>
    <x v="25"/>
    <x v="20"/>
    <x v="3"/>
    <x v="0"/>
    <x v="1"/>
    <x v="2"/>
    <x v="16"/>
    <x v="1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512750B-7C5D-4B0A-8876-976EA38BC86C}" name="피벗 테이블3" cacheId="10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 fieldListSortAscending="1">
  <location ref="B2:H20" firstHeaderRow="1" firstDataRow="2" firstDataCol="2"/>
  <pivotFields count="13">
    <pivotField compact="0" showAll="0"/>
    <pivotField compact="0" showAll="0"/>
    <pivotField compact="0" showAll="0"/>
    <pivotField compact="0" showAll="0"/>
    <pivotField compact="0" showAll="0">
      <items count="27">
        <item x="11"/>
        <item x="19"/>
        <item x="7"/>
        <item x="23"/>
        <item x="8"/>
        <item x="20"/>
        <item x="24"/>
        <item x="15"/>
        <item x="22"/>
        <item x="12"/>
        <item x="0"/>
        <item x="3"/>
        <item x="17"/>
        <item x="25"/>
        <item x="21"/>
        <item x="2"/>
        <item x="9"/>
        <item x="6"/>
        <item x="4"/>
        <item x="16"/>
        <item x="18"/>
        <item x="13"/>
        <item x="10"/>
        <item x="5"/>
        <item x="1"/>
        <item x="14"/>
        <item t="default"/>
      </items>
    </pivotField>
    <pivotField compact="0" showAll="0"/>
    <pivotField compact="0" showAll="0"/>
    <pivotField axis="axisCol" compact="0" showAll="0">
      <items count="5">
        <item x="3"/>
        <item x="2"/>
        <item x="0"/>
        <item x="1"/>
        <item t="default"/>
      </items>
    </pivotField>
    <pivotField compact="0" showAll="0"/>
    <pivotField compact="0" showAll="0"/>
    <pivotField dataField="1" compact="0" showAll="0"/>
    <pivotField dataField="1" compact="0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12"/>
    <field x="-2"/>
  </rowFields>
  <rowItems count="17"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>
      <x v="7"/>
    </i>
    <i r="1">
      <x/>
    </i>
    <i r="1" i="1">
      <x v="1"/>
    </i>
    <i>
      <x v="8"/>
    </i>
    <i r="1">
      <x/>
    </i>
    <i r="1" i="1">
      <x v="1"/>
    </i>
    <i t="grand">
      <x/>
    </i>
    <i t="grand" i="1">
      <x/>
    </i>
  </rowItems>
  <colFields count="1">
    <field x="7"/>
  </colFields>
  <colItems count="5">
    <i>
      <x/>
    </i>
    <i>
      <x v="1"/>
    </i>
    <i>
      <x v="2"/>
    </i>
    <i>
      <x v="3"/>
    </i>
    <i t="grand">
      <x/>
    </i>
  </colItems>
  <dataFields count="2">
    <dataField name="합계 : 대여시간" fld="10" baseField="0" baseItem="0"/>
    <dataField name="합계 : 대여비용" fld="11" baseField="0" baseItem="0"/>
  </dataFields>
  <pivotTableStyleInfo name="PivotStyleLight17" showRowHeaders="1" showColHeaders="1" showRowStripes="0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4FCF7-CB6C-4E76-B119-ED1DA63A05F1}">
  <sheetPr codeName="Sheet2">
    <pageSetUpPr fitToPage="1"/>
  </sheetPr>
  <dimension ref="A2:K41"/>
  <sheetViews>
    <sheetView topLeftCell="A16" zoomScale="85" zoomScaleNormal="85" workbookViewId="0">
      <selection activeCell="C39" sqref="C39"/>
    </sheetView>
  </sheetViews>
  <sheetFormatPr defaultRowHeight="17.399999999999999" x14ac:dyDescent="0.4"/>
  <cols>
    <col min="1" max="1" width="9.59765625" bestFit="1" customWidth="1"/>
    <col min="2" max="2" width="7.09765625" bestFit="1" customWidth="1"/>
    <col min="3" max="3" width="9" bestFit="1" customWidth="1"/>
    <col min="4" max="5" width="11.09765625" bestFit="1" customWidth="1"/>
    <col min="6" max="10" width="9" bestFit="1" customWidth="1"/>
    <col min="11" max="11" width="10.8984375" bestFit="1" customWidth="1"/>
    <col min="12" max="12" width="12.8984375" bestFit="1" customWidth="1"/>
  </cols>
  <sheetData>
    <row r="2" spans="1:11" ht="21" x14ac:dyDescent="0.4">
      <c r="A2" s="17" t="s">
        <v>84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4" spans="1:11" x14ac:dyDescent="0.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</row>
    <row r="5" spans="1:11" x14ac:dyDescent="0.4">
      <c r="A5" s="1" t="s">
        <v>11</v>
      </c>
      <c r="B5" s="2" t="s">
        <v>12</v>
      </c>
      <c r="C5" s="1" t="s">
        <v>13</v>
      </c>
      <c r="D5" s="3">
        <v>44378</v>
      </c>
      <c r="E5" s="3">
        <v>44400</v>
      </c>
      <c r="F5" s="1" t="s">
        <v>14</v>
      </c>
      <c r="G5" s="1" t="s">
        <v>15</v>
      </c>
      <c r="H5" s="4">
        <v>0.1</v>
      </c>
      <c r="I5" s="1" t="s">
        <v>16</v>
      </c>
      <c r="J5" s="1">
        <v>84</v>
      </c>
      <c r="K5" s="5">
        <v>495000</v>
      </c>
    </row>
    <row r="6" spans="1:11" x14ac:dyDescent="0.4">
      <c r="A6" s="1" t="s">
        <v>17</v>
      </c>
      <c r="B6" s="2" t="s">
        <v>18</v>
      </c>
      <c r="C6" s="1" t="s">
        <v>19</v>
      </c>
      <c r="D6" s="3">
        <v>44321</v>
      </c>
      <c r="E6" s="3">
        <v>44336</v>
      </c>
      <c r="F6" s="1" t="s">
        <v>20</v>
      </c>
      <c r="G6" s="1" t="s">
        <v>21</v>
      </c>
      <c r="H6" s="4">
        <v>0.1</v>
      </c>
      <c r="I6" s="1" t="s">
        <v>16</v>
      </c>
      <c r="J6" s="1">
        <v>103</v>
      </c>
      <c r="K6" s="5">
        <v>1071000</v>
      </c>
    </row>
    <row r="7" spans="1:11" x14ac:dyDescent="0.4">
      <c r="A7" s="1" t="s">
        <v>22</v>
      </c>
      <c r="B7" s="2" t="s">
        <v>23</v>
      </c>
      <c r="C7" s="1" t="s">
        <v>13</v>
      </c>
      <c r="D7" s="3" t="s">
        <v>24</v>
      </c>
      <c r="E7" s="3">
        <v>44304</v>
      </c>
      <c r="F7" s="1" t="s">
        <v>20</v>
      </c>
      <c r="G7" s="1" t="s">
        <v>25</v>
      </c>
      <c r="H7" s="4" t="s">
        <v>26</v>
      </c>
      <c r="I7" s="1" t="s">
        <v>16</v>
      </c>
      <c r="J7" s="1">
        <v>109</v>
      </c>
      <c r="K7" s="5">
        <v>714000</v>
      </c>
    </row>
    <row r="8" spans="1:11" x14ac:dyDescent="0.4">
      <c r="A8" s="1" t="s">
        <v>27</v>
      </c>
      <c r="B8" s="2" t="s">
        <v>28</v>
      </c>
      <c r="C8" s="1" t="s">
        <v>13</v>
      </c>
      <c r="D8" s="3" t="s">
        <v>24</v>
      </c>
      <c r="E8" s="3">
        <v>44434</v>
      </c>
      <c r="F8" s="1" t="s">
        <v>29</v>
      </c>
      <c r="G8" s="1" t="s">
        <v>25</v>
      </c>
      <c r="H8" s="4" t="s">
        <v>26</v>
      </c>
      <c r="I8" s="1" t="s">
        <v>30</v>
      </c>
      <c r="J8" s="1">
        <v>158</v>
      </c>
      <c r="K8" s="5">
        <v>990000</v>
      </c>
    </row>
    <row r="9" spans="1:11" x14ac:dyDescent="0.4">
      <c r="A9" s="1" t="s">
        <v>31</v>
      </c>
      <c r="B9" s="2" t="s">
        <v>32</v>
      </c>
      <c r="C9" s="1" t="s">
        <v>19</v>
      </c>
      <c r="D9" s="3">
        <v>44371</v>
      </c>
      <c r="E9" s="3">
        <v>44356</v>
      </c>
      <c r="F9" s="1" t="s">
        <v>33</v>
      </c>
      <c r="G9" s="1" t="s">
        <v>34</v>
      </c>
      <c r="H9" s="4">
        <v>0.2</v>
      </c>
      <c r="I9" s="1" t="s">
        <v>16</v>
      </c>
      <c r="J9" s="1">
        <v>57</v>
      </c>
      <c r="K9" s="5">
        <v>428000</v>
      </c>
    </row>
    <row r="10" spans="1:11" x14ac:dyDescent="0.4">
      <c r="A10" s="1" t="s">
        <v>35</v>
      </c>
      <c r="B10" s="2" t="s">
        <v>36</v>
      </c>
      <c r="C10" s="1" t="s">
        <v>13</v>
      </c>
      <c r="D10" s="3">
        <v>44362</v>
      </c>
      <c r="E10" s="3">
        <v>44366</v>
      </c>
      <c r="F10" s="1" t="s">
        <v>29</v>
      </c>
      <c r="G10" s="1" t="s">
        <v>25</v>
      </c>
      <c r="H10" s="4">
        <v>0.1</v>
      </c>
      <c r="I10" s="1" t="s">
        <v>16</v>
      </c>
      <c r="J10" s="1">
        <v>152</v>
      </c>
      <c r="K10" s="5">
        <v>990000</v>
      </c>
    </row>
    <row r="11" spans="1:11" x14ac:dyDescent="0.4">
      <c r="A11" s="1" t="s">
        <v>37</v>
      </c>
      <c r="B11" s="2" t="s">
        <v>38</v>
      </c>
      <c r="C11" s="1" t="s">
        <v>19</v>
      </c>
      <c r="D11" s="3" t="s">
        <v>24</v>
      </c>
      <c r="E11" s="3">
        <v>44363</v>
      </c>
      <c r="F11" s="1" t="s">
        <v>14</v>
      </c>
      <c r="G11" s="1" t="s">
        <v>21</v>
      </c>
      <c r="H11" s="4" t="s">
        <v>26</v>
      </c>
      <c r="I11" s="1" t="s">
        <v>30</v>
      </c>
      <c r="J11" s="1">
        <v>82</v>
      </c>
      <c r="K11" s="5">
        <v>810000</v>
      </c>
    </row>
    <row r="12" spans="1:11" x14ac:dyDescent="0.4">
      <c r="A12" s="1" t="s">
        <v>39</v>
      </c>
      <c r="B12" s="2" t="s">
        <v>40</v>
      </c>
      <c r="C12" s="1" t="s">
        <v>13</v>
      </c>
      <c r="D12" s="3">
        <v>44341</v>
      </c>
      <c r="E12" s="3">
        <v>44353</v>
      </c>
      <c r="F12" s="1" t="s">
        <v>41</v>
      </c>
      <c r="G12" s="1" t="s">
        <v>25</v>
      </c>
      <c r="H12" s="4">
        <v>0.1</v>
      </c>
      <c r="I12" s="1" t="s">
        <v>16</v>
      </c>
      <c r="J12" s="1">
        <v>43</v>
      </c>
      <c r="K12" s="5">
        <v>120000</v>
      </c>
    </row>
    <row r="13" spans="1:11" x14ac:dyDescent="0.4">
      <c r="A13" s="1" t="s">
        <v>42</v>
      </c>
      <c r="B13" s="2" t="s">
        <v>43</v>
      </c>
      <c r="C13" s="1" t="s">
        <v>19</v>
      </c>
      <c r="D13" s="3" t="s">
        <v>24</v>
      </c>
      <c r="E13" s="3">
        <v>44336</v>
      </c>
      <c r="F13" s="1" t="s">
        <v>33</v>
      </c>
      <c r="G13" s="1" t="s">
        <v>25</v>
      </c>
      <c r="H13" s="4" t="s">
        <v>26</v>
      </c>
      <c r="I13" s="1" t="s">
        <v>30</v>
      </c>
      <c r="J13" s="1">
        <v>63</v>
      </c>
      <c r="K13" s="5">
        <v>342000</v>
      </c>
    </row>
    <row r="14" spans="1:11" x14ac:dyDescent="0.4">
      <c r="A14" s="1" t="s">
        <v>44</v>
      </c>
      <c r="B14" s="2" t="s">
        <v>45</v>
      </c>
      <c r="C14" s="1" t="s">
        <v>19</v>
      </c>
      <c r="D14" s="3" t="s">
        <v>24</v>
      </c>
      <c r="E14" s="3">
        <v>44364</v>
      </c>
      <c r="F14" s="1" t="s">
        <v>46</v>
      </c>
      <c r="G14" s="1" t="s">
        <v>15</v>
      </c>
      <c r="H14" s="4" t="s">
        <v>26</v>
      </c>
      <c r="I14" s="1" t="s">
        <v>47</v>
      </c>
      <c r="J14" s="1">
        <v>173</v>
      </c>
      <c r="K14" s="5">
        <v>908000</v>
      </c>
    </row>
    <row r="15" spans="1:11" x14ac:dyDescent="0.4">
      <c r="A15" s="1" t="s">
        <v>48</v>
      </c>
      <c r="B15" s="2" t="s">
        <v>49</v>
      </c>
      <c r="C15" s="1" t="s">
        <v>19</v>
      </c>
      <c r="D15" s="3">
        <v>44301</v>
      </c>
      <c r="E15" s="3">
        <v>44308</v>
      </c>
      <c r="F15" s="1" t="s">
        <v>29</v>
      </c>
      <c r="G15" s="1" t="s">
        <v>25</v>
      </c>
      <c r="H15" s="4">
        <v>0.1</v>
      </c>
      <c r="I15" s="1" t="s">
        <v>16</v>
      </c>
      <c r="J15" s="1">
        <v>151</v>
      </c>
      <c r="K15" s="5">
        <v>990000</v>
      </c>
    </row>
    <row r="16" spans="1:11" x14ac:dyDescent="0.4">
      <c r="A16" s="1" t="s">
        <v>50</v>
      </c>
      <c r="B16" s="2" t="s">
        <v>51</v>
      </c>
      <c r="C16" s="1" t="s">
        <v>13</v>
      </c>
      <c r="D16" s="3">
        <v>44392</v>
      </c>
      <c r="E16" s="3">
        <v>44402</v>
      </c>
      <c r="F16" s="1" t="s">
        <v>14</v>
      </c>
      <c r="G16" s="1" t="s">
        <v>15</v>
      </c>
      <c r="H16" s="4">
        <v>0.1</v>
      </c>
      <c r="I16" s="1" t="s">
        <v>30</v>
      </c>
      <c r="J16" s="1">
        <v>88</v>
      </c>
      <c r="K16" s="5">
        <v>495000</v>
      </c>
    </row>
    <row r="17" spans="1:11" x14ac:dyDescent="0.4">
      <c r="A17" s="1" t="s">
        <v>52</v>
      </c>
      <c r="B17" s="2" t="s">
        <v>53</v>
      </c>
      <c r="C17" s="1" t="s">
        <v>13</v>
      </c>
      <c r="D17" s="3">
        <v>44282</v>
      </c>
      <c r="E17" s="3">
        <v>44299</v>
      </c>
      <c r="F17" s="1" t="s">
        <v>54</v>
      </c>
      <c r="G17" s="1" t="s">
        <v>34</v>
      </c>
      <c r="H17" s="4">
        <v>0.1</v>
      </c>
      <c r="I17" s="1" t="s">
        <v>47</v>
      </c>
      <c r="J17" s="1">
        <v>133</v>
      </c>
      <c r="K17" s="5">
        <v>1080000</v>
      </c>
    </row>
    <row r="18" spans="1:11" x14ac:dyDescent="0.4">
      <c r="A18" s="1" t="s">
        <v>55</v>
      </c>
      <c r="B18" s="2" t="s">
        <v>56</v>
      </c>
      <c r="C18" s="1" t="s">
        <v>19</v>
      </c>
      <c r="D18" s="3">
        <v>44334</v>
      </c>
      <c r="E18" s="3">
        <v>44357</v>
      </c>
      <c r="F18" s="1" t="s">
        <v>41</v>
      </c>
      <c r="G18" s="1" t="s">
        <v>34</v>
      </c>
      <c r="H18" s="4">
        <v>0.1</v>
      </c>
      <c r="I18" s="1" t="s">
        <v>30</v>
      </c>
      <c r="J18" s="1">
        <v>39</v>
      </c>
      <c r="K18" s="5">
        <v>150000</v>
      </c>
    </row>
    <row r="19" spans="1:11" x14ac:dyDescent="0.4">
      <c r="A19" s="1" t="s">
        <v>57</v>
      </c>
      <c r="B19" s="2" t="s">
        <v>58</v>
      </c>
      <c r="C19" s="1" t="s">
        <v>19</v>
      </c>
      <c r="D19" s="3">
        <v>44362</v>
      </c>
      <c r="E19" s="3">
        <v>44391</v>
      </c>
      <c r="F19" s="1" t="s">
        <v>41</v>
      </c>
      <c r="G19" s="1" t="s">
        <v>21</v>
      </c>
      <c r="H19" s="4">
        <v>0.1</v>
      </c>
      <c r="I19" s="1" t="s">
        <v>47</v>
      </c>
      <c r="J19" s="1">
        <v>39</v>
      </c>
      <c r="K19" s="5">
        <v>180000</v>
      </c>
    </row>
    <row r="20" spans="1:11" x14ac:dyDescent="0.4">
      <c r="A20" s="1" t="s">
        <v>59</v>
      </c>
      <c r="B20" s="2" t="s">
        <v>60</v>
      </c>
      <c r="C20" s="1" t="s">
        <v>19</v>
      </c>
      <c r="D20" s="3">
        <v>44344</v>
      </c>
      <c r="E20" s="3">
        <v>44324</v>
      </c>
      <c r="F20" s="1" t="s">
        <v>41</v>
      </c>
      <c r="G20" s="1" t="s">
        <v>25</v>
      </c>
      <c r="H20" s="4">
        <v>0.1</v>
      </c>
      <c r="I20" s="1" t="s">
        <v>30</v>
      </c>
      <c r="J20" s="1">
        <v>36</v>
      </c>
      <c r="K20" s="5">
        <v>120000</v>
      </c>
    </row>
    <row r="21" spans="1:11" x14ac:dyDescent="0.4">
      <c r="A21" s="1" t="s">
        <v>61</v>
      </c>
      <c r="B21" s="2" t="s">
        <v>62</v>
      </c>
      <c r="C21" s="1" t="s">
        <v>19</v>
      </c>
      <c r="D21" s="3">
        <v>44349</v>
      </c>
      <c r="E21" s="3">
        <v>44374</v>
      </c>
      <c r="F21" s="1" t="s">
        <v>63</v>
      </c>
      <c r="G21" s="1" t="s">
        <v>21</v>
      </c>
      <c r="H21" s="4">
        <v>0.1</v>
      </c>
      <c r="I21" s="1" t="s">
        <v>16</v>
      </c>
      <c r="J21" s="1">
        <v>219</v>
      </c>
      <c r="K21" s="5">
        <v>1485000</v>
      </c>
    </row>
    <row r="22" spans="1:11" x14ac:dyDescent="0.4">
      <c r="A22" s="1" t="s">
        <v>64</v>
      </c>
      <c r="B22" s="2" t="s">
        <v>65</v>
      </c>
      <c r="C22" s="1" t="s">
        <v>13</v>
      </c>
      <c r="D22" s="3">
        <v>44286</v>
      </c>
      <c r="E22" s="3">
        <v>44289</v>
      </c>
      <c r="F22" s="1" t="s">
        <v>46</v>
      </c>
      <c r="G22" s="1" t="s">
        <v>25</v>
      </c>
      <c r="H22" s="4">
        <v>0.1</v>
      </c>
      <c r="I22" s="1" t="s">
        <v>30</v>
      </c>
      <c r="J22" s="1">
        <v>174</v>
      </c>
      <c r="K22" s="5">
        <v>990000</v>
      </c>
    </row>
    <row r="23" spans="1:11" x14ac:dyDescent="0.4">
      <c r="A23" s="1" t="s">
        <v>66</v>
      </c>
      <c r="B23" s="2" t="s">
        <v>67</v>
      </c>
      <c r="C23" s="1" t="s">
        <v>19</v>
      </c>
      <c r="D23" s="3">
        <v>44387</v>
      </c>
      <c r="E23" s="3">
        <v>44409</v>
      </c>
      <c r="F23" s="1" t="s">
        <v>63</v>
      </c>
      <c r="G23" s="1" t="s">
        <v>15</v>
      </c>
      <c r="H23" s="4">
        <v>0.1</v>
      </c>
      <c r="I23" s="1" t="s">
        <v>30</v>
      </c>
      <c r="J23" s="1">
        <v>218</v>
      </c>
      <c r="K23" s="5">
        <v>908000</v>
      </c>
    </row>
    <row r="24" spans="1:11" x14ac:dyDescent="0.4">
      <c r="A24" s="1" t="s">
        <v>68</v>
      </c>
      <c r="B24" s="2" t="s">
        <v>69</v>
      </c>
      <c r="C24" s="1" t="s">
        <v>19</v>
      </c>
      <c r="D24" s="3">
        <v>44309</v>
      </c>
      <c r="E24" s="3">
        <v>44295</v>
      </c>
      <c r="F24" s="1" t="s">
        <v>14</v>
      </c>
      <c r="G24" s="1" t="s">
        <v>34</v>
      </c>
      <c r="H24" s="4">
        <v>0.1</v>
      </c>
      <c r="I24" s="1" t="s">
        <v>47</v>
      </c>
      <c r="J24" s="1">
        <v>90</v>
      </c>
      <c r="K24" s="5">
        <v>675000</v>
      </c>
    </row>
    <row r="25" spans="1:11" x14ac:dyDescent="0.4">
      <c r="A25" s="1" t="s">
        <v>70</v>
      </c>
      <c r="B25" s="2" t="s">
        <v>71</v>
      </c>
      <c r="C25" s="1" t="s">
        <v>19</v>
      </c>
      <c r="D25" s="3" t="s">
        <v>24</v>
      </c>
      <c r="E25" s="3">
        <v>44307</v>
      </c>
      <c r="F25" s="1" t="s">
        <v>54</v>
      </c>
      <c r="G25" s="1" t="s">
        <v>34</v>
      </c>
      <c r="H25" s="4" t="s">
        <v>26</v>
      </c>
      <c r="I25" s="1" t="s">
        <v>47</v>
      </c>
      <c r="J25" s="1">
        <v>132</v>
      </c>
      <c r="K25" s="5">
        <v>1080000</v>
      </c>
    </row>
    <row r="26" spans="1:11" x14ac:dyDescent="0.4">
      <c r="A26" s="1" t="s">
        <v>72</v>
      </c>
      <c r="B26" s="2" t="s">
        <v>73</v>
      </c>
      <c r="C26" s="1" t="s">
        <v>13</v>
      </c>
      <c r="D26" s="3">
        <v>44399</v>
      </c>
      <c r="E26" s="3">
        <v>44420</v>
      </c>
      <c r="F26" s="1" t="s">
        <v>46</v>
      </c>
      <c r="G26" s="1" t="s">
        <v>21</v>
      </c>
      <c r="H26" s="4">
        <v>0.1</v>
      </c>
      <c r="I26" s="1" t="s">
        <v>47</v>
      </c>
      <c r="J26" s="1">
        <v>188</v>
      </c>
      <c r="K26" s="5">
        <v>1485000</v>
      </c>
    </row>
    <row r="27" spans="1:11" x14ac:dyDescent="0.4">
      <c r="A27" s="1" t="s">
        <v>74</v>
      </c>
      <c r="B27" s="2" t="s">
        <v>75</v>
      </c>
      <c r="C27" s="1" t="s">
        <v>13</v>
      </c>
      <c r="D27" s="3">
        <v>44381</v>
      </c>
      <c r="E27" s="3">
        <v>44385</v>
      </c>
      <c r="F27" s="1" t="s">
        <v>54</v>
      </c>
      <c r="G27" s="1" t="s">
        <v>25</v>
      </c>
      <c r="H27" s="4">
        <v>0.1</v>
      </c>
      <c r="I27" s="1" t="s">
        <v>30</v>
      </c>
      <c r="J27" s="1">
        <v>127</v>
      </c>
      <c r="K27" s="5">
        <v>864000</v>
      </c>
    </row>
    <row r="28" spans="1:11" x14ac:dyDescent="0.4">
      <c r="A28" s="1" t="s">
        <v>76</v>
      </c>
      <c r="B28" s="2" t="s">
        <v>77</v>
      </c>
      <c r="C28" s="1" t="s">
        <v>13</v>
      </c>
      <c r="D28" s="3">
        <v>44409</v>
      </c>
      <c r="E28" s="3">
        <v>44432</v>
      </c>
      <c r="F28" s="1" t="s">
        <v>14</v>
      </c>
      <c r="G28" s="1" t="s">
        <v>15</v>
      </c>
      <c r="H28" s="4">
        <v>0.1</v>
      </c>
      <c r="I28" s="1" t="s">
        <v>47</v>
      </c>
      <c r="J28" s="1">
        <v>85</v>
      </c>
      <c r="K28" s="5">
        <v>495000</v>
      </c>
    </row>
    <row r="29" spans="1:11" x14ac:dyDescent="0.4">
      <c r="A29" s="1" t="s">
        <v>78</v>
      </c>
      <c r="B29" s="2" t="s">
        <v>79</v>
      </c>
      <c r="C29" s="1" t="s">
        <v>19</v>
      </c>
      <c r="D29" s="3" t="s">
        <v>24</v>
      </c>
      <c r="E29" s="3">
        <v>44334</v>
      </c>
      <c r="F29" s="1" t="s">
        <v>29</v>
      </c>
      <c r="G29" s="1" t="s">
        <v>34</v>
      </c>
      <c r="H29" s="4" t="s">
        <v>26</v>
      </c>
      <c r="I29" s="1" t="s">
        <v>30</v>
      </c>
      <c r="J29" s="1">
        <v>153</v>
      </c>
      <c r="K29" s="5">
        <v>1238000</v>
      </c>
    </row>
    <row r="30" spans="1:11" x14ac:dyDescent="0.4">
      <c r="A30" s="1" t="s">
        <v>80</v>
      </c>
      <c r="B30" s="2" t="s">
        <v>81</v>
      </c>
      <c r="C30" s="1" t="s">
        <v>19</v>
      </c>
      <c r="D30" s="3">
        <v>44296</v>
      </c>
      <c r="E30" s="3">
        <v>44317</v>
      </c>
      <c r="F30" s="1" t="s">
        <v>20</v>
      </c>
      <c r="G30" s="1" t="s">
        <v>34</v>
      </c>
      <c r="H30" s="4">
        <v>0.1</v>
      </c>
      <c r="I30" s="1" t="s">
        <v>16</v>
      </c>
      <c r="J30" s="1">
        <v>112</v>
      </c>
      <c r="K30" s="5">
        <v>893000</v>
      </c>
    </row>
    <row r="31" spans="1:11" x14ac:dyDescent="0.4">
      <c r="A31" s="1" t="s">
        <v>82</v>
      </c>
      <c r="B31" s="2" t="s">
        <v>83</v>
      </c>
      <c r="C31" s="1" t="s">
        <v>13</v>
      </c>
      <c r="D31" s="3" t="s">
        <v>24</v>
      </c>
      <c r="E31" s="3">
        <v>44350</v>
      </c>
      <c r="F31" s="1" t="s">
        <v>33</v>
      </c>
      <c r="G31" s="1" t="s">
        <v>34</v>
      </c>
      <c r="H31" s="4" t="s">
        <v>26</v>
      </c>
      <c r="I31" s="1" t="s">
        <v>16</v>
      </c>
      <c r="J31" s="1">
        <v>64</v>
      </c>
      <c r="K31" s="5">
        <v>428000</v>
      </c>
    </row>
    <row r="33" spans="1:5" x14ac:dyDescent="0.4">
      <c r="A33" s="13" t="s">
        <v>153</v>
      </c>
    </row>
    <row r="34" spans="1:5" x14ac:dyDescent="0.4">
      <c r="A34" t="b">
        <f>AND(ISEVEN(RIGHT(A5, 1)), J5&gt;=100)</f>
        <v>0</v>
      </c>
    </row>
    <row r="36" spans="1:5" x14ac:dyDescent="0.4">
      <c r="A36" s="1" t="s">
        <v>0</v>
      </c>
      <c r="B36" s="1" t="s">
        <v>1</v>
      </c>
      <c r="C36" s="1" t="s">
        <v>6</v>
      </c>
      <c r="D36" s="1" t="s">
        <v>9</v>
      </c>
      <c r="E36" s="1" t="s">
        <v>10</v>
      </c>
    </row>
    <row r="37" spans="1:5" x14ac:dyDescent="0.4">
      <c r="A37" s="1" t="s">
        <v>22</v>
      </c>
      <c r="B37" s="2" t="s">
        <v>23</v>
      </c>
      <c r="C37" s="1" t="s">
        <v>25</v>
      </c>
      <c r="D37" s="1">
        <v>109</v>
      </c>
      <c r="E37" s="5">
        <v>714000</v>
      </c>
    </row>
    <row r="38" spans="1:5" x14ac:dyDescent="0.4">
      <c r="A38" s="1" t="s">
        <v>35</v>
      </c>
      <c r="B38" s="2" t="s">
        <v>36</v>
      </c>
      <c r="C38" s="1" t="s">
        <v>25</v>
      </c>
      <c r="D38" s="1">
        <v>152</v>
      </c>
      <c r="E38" s="5">
        <v>990000</v>
      </c>
    </row>
    <row r="39" spans="1:5" x14ac:dyDescent="0.4">
      <c r="A39" s="1" t="s">
        <v>52</v>
      </c>
      <c r="B39" s="2" t="s">
        <v>53</v>
      </c>
      <c r="C39" s="1" t="s">
        <v>34</v>
      </c>
      <c r="D39" s="1">
        <v>133</v>
      </c>
      <c r="E39" s="5">
        <v>1080000</v>
      </c>
    </row>
    <row r="40" spans="1:5" x14ac:dyDescent="0.4">
      <c r="A40" s="1" t="s">
        <v>64</v>
      </c>
      <c r="B40" s="2" t="s">
        <v>65</v>
      </c>
      <c r="C40" s="1" t="s">
        <v>25</v>
      </c>
      <c r="D40" s="1">
        <v>174</v>
      </c>
      <c r="E40" s="5">
        <v>990000</v>
      </c>
    </row>
    <row r="41" spans="1:5" x14ac:dyDescent="0.4">
      <c r="A41" s="1" t="s">
        <v>72</v>
      </c>
      <c r="B41" s="2" t="s">
        <v>73</v>
      </c>
      <c r="C41" s="1" t="s">
        <v>21</v>
      </c>
      <c r="D41" s="1">
        <v>188</v>
      </c>
      <c r="E41" s="5">
        <v>1485000</v>
      </c>
    </row>
  </sheetData>
  <mergeCells count="1">
    <mergeCell ref="A2:K2"/>
  </mergeCells>
  <phoneticPr fontId="2" type="noConversion"/>
  <conditionalFormatting sqref="A5:K31">
    <cfRule type="expression" dxfId="0" priority="1">
      <formula>OR(_xlfn.RANK.EQ($K5,$K$5:$K$31)&lt;=3,_xlfn.RANK.EQ($K5,$K$5:$K$31,1)&lt;=3)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scale="76" orientation="portrait" horizontalDpi="360" verticalDpi="360" r:id="rId1"/>
  <headerFooter>
    <oddFooter>&amp;C&amp;D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F32EA-0BF4-4479-96BF-2AAAC6221D87}">
  <sheetPr codeName="Sheet3"/>
  <dimension ref="A2:T30"/>
  <sheetViews>
    <sheetView topLeftCell="A7" workbookViewId="0"/>
  </sheetViews>
  <sheetFormatPr defaultRowHeight="17.399999999999999" x14ac:dyDescent="0.4"/>
  <cols>
    <col min="1" max="1" width="9.59765625" bestFit="1" customWidth="1"/>
    <col min="2" max="2" width="7.09765625" bestFit="1" customWidth="1"/>
    <col min="3" max="3" width="9" customWidth="1"/>
    <col min="4" max="4" width="11.09765625" customWidth="1"/>
    <col min="5" max="5" width="11.09765625" bestFit="1" customWidth="1"/>
    <col min="6" max="10" width="9" bestFit="1" customWidth="1"/>
    <col min="12" max="12" width="10.8984375" bestFit="1" customWidth="1"/>
    <col min="13" max="13" width="2.5" customWidth="1"/>
    <col min="15" max="17" width="9.3984375" bestFit="1" customWidth="1"/>
    <col min="18" max="20" width="10.8984375" bestFit="1" customWidth="1"/>
  </cols>
  <sheetData>
    <row r="2" spans="1:20" x14ac:dyDescent="0.4">
      <c r="A2" t="s">
        <v>85</v>
      </c>
      <c r="N2" t="s">
        <v>86</v>
      </c>
    </row>
    <row r="3" spans="1:20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87</v>
      </c>
      <c r="G3" s="6" t="s">
        <v>5</v>
      </c>
      <c r="H3" s="1" t="s">
        <v>6</v>
      </c>
      <c r="I3" s="6" t="s">
        <v>7</v>
      </c>
      <c r="J3" s="1" t="s">
        <v>8</v>
      </c>
      <c r="K3" s="1" t="s">
        <v>9</v>
      </c>
      <c r="L3" s="6" t="s">
        <v>10</v>
      </c>
      <c r="N3" s="1" t="s">
        <v>6</v>
      </c>
      <c r="O3" s="6" t="s">
        <v>15</v>
      </c>
      <c r="P3" s="6" t="s">
        <v>25</v>
      </c>
      <c r="Q3" s="6" t="s">
        <v>34</v>
      </c>
      <c r="R3" s="6" t="s">
        <v>21</v>
      </c>
    </row>
    <row r="4" spans="1:20" x14ac:dyDescent="0.4">
      <c r="A4" s="1" t="s">
        <v>11</v>
      </c>
      <c r="B4" s="2" t="s">
        <v>12</v>
      </c>
      <c r="C4" s="1" t="s">
        <v>13</v>
      </c>
      <c r="D4" s="3">
        <v>44378</v>
      </c>
      <c r="E4" s="3">
        <v>44400</v>
      </c>
      <c r="F4" s="1" t="s">
        <v>88</v>
      </c>
      <c r="G4" s="1"/>
      <c r="H4" s="1" t="s">
        <v>15</v>
      </c>
      <c r="I4" s="4"/>
      <c r="J4" s="1" t="s">
        <v>16</v>
      </c>
      <c r="K4" s="1">
        <v>84</v>
      </c>
      <c r="L4" s="5"/>
      <c r="N4" s="1" t="s">
        <v>47</v>
      </c>
      <c r="O4" s="1"/>
      <c r="P4" s="1"/>
      <c r="Q4" s="1"/>
      <c r="R4" s="1"/>
    </row>
    <row r="5" spans="1:20" x14ac:dyDescent="0.4">
      <c r="A5" s="1" t="s">
        <v>17</v>
      </c>
      <c r="B5" s="2" t="s">
        <v>18</v>
      </c>
      <c r="C5" s="1" t="s">
        <v>19</v>
      </c>
      <c r="D5" s="3">
        <v>44321</v>
      </c>
      <c r="E5" s="3">
        <v>44336</v>
      </c>
      <c r="F5" s="1" t="s">
        <v>89</v>
      </c>
      <c r="G5" s="1"/>
      <c r="H5" s="1" t="s">
        <v>21</v>
      </c>
      <c r="I5" s="4"/>
      <c r="J5" s="1" t="s">
        <v>16</v>
      </c>
      <c r="K5" s="1">
        <v>103</v>
      </c>
      <c r="L5" s="5"/>
      <c r="N5" s="1" t="s">
        <v>16</v>
      </c>
      <c r="O5" s="1"/>
      <c r="P5" s="1"/>
      <c r="Q5" s="1"/>
      <c r="R5" s="1"/>
    </row>
    <row r="6" spans="1:20" x14ac:dyDescent="0.4">
      <c r="A6" s="1" t="s">
        <v>22</v>
      </c>
      <c r="B6" s="2" t="s">
        <v>23</v>
      </c>
      <c r="C6" s="1" t="s">
        <v>13</v>
      </c>
      <c r="D6" s="3" t="s">
        <v>24</v>
      </c>
      <c r="E6" s="3">
        <v>44304</v>
      </c>
      <c r="F6" s="1" t="s">
        <v>89</v>
      </c>
      <c r="G6" s="1"/>
      <c r="H6" s="1" t="s">
        <v>25</v>
      </c>
      <c r="I6" s="4"/>
      <c r="J6" s="1" t="s">
        <v>16</v>
      </c>
      <c r="K6" s="1">
        <v>109</v>
      </c>
      <c r="L6" s="5"/>
      <c r="N6" s="1" t="s">
        <v>30</v>
      </c>
      <c r="O6" s="1"/>
      <c r="P6" s="1"/>
      <c r="Q6" s="1"/>
      <c r="R6" s="1"/>
    </row>
    <row r="7" spans="1:20" x14ac:dyDescent="0.4">
      <c r="A7" s="1" t="s">
        <v>27</v>
      </c>
      <c r="B7" s="2" t="s">
        <v>28</v>
      </c>
      <c r="C7" s="1" t="s">
        <v>13</v>
      </c>
      <c r="D7" s="3" t="s">
        <v>24</v>
      </c>
      <c r="E7" s="3">
        <v>44434</v>
      </c>
      <c r="F7" s="1" t="s">
        <v>90</v>
      </c>
      <c r="G7" s="1"/>
      <c r="H7" s="1" t="s">
        <v>25</v>
      </c>
      <c r="I7" s="4"/>
      <c r="J7" s="1" t="s">
        <v>30</v>
      </c>
      <c r="K7" s="1">
        <v>158</v>
      </c>
      <c r="L7" s="5"/>
    </row>
    <row r="8" spans="1:20" x14ac:dyDescent="0.4">
      <c r="A8" s="1" t="s">
        <v>31</v>
      </c>
      <c r="B8" s="2" t="s">
        <v>32</v>
      </c>
      <c r="C8" s="1" t="s">
        <v>19</v>
      </c>
      <c r="D8" s="3">
        <v>44371</v>
      </c>
      <c r="E8" s="3">
        <v>44356</v>
      </c>
      <c r="F8" s="1" t="s">
        <v>91</v>
      </c>
      <c r="G8" s="1"/>
      <c r="H8" s="1" t="s">
        <v>34</v>
      </c>
      <c r="I8" s="4"/>
      <c r="J8" s="1" t="s">
        <v>16</v>
      </c>
      <c r="K8" s="1">
        <v>57</v>
      </c>
      <c r="L8" s="5"/>
      <c r="N8" t="s">
        <v>92</v>
      </c>
    </row>
    <row r="9" spans="1:20" x14ac:dyDescent="0.4">
      <c r="A9" s="1" t="s">
        <v>35</v>
      </c>
      <c r="B9" s="2" t="s">
        <v>36</v>
      </c>
      <c r="C9" s="1" t="s">
        <v>13</v>
      </c>
      <c r="D9" s="3">
        <v>44362</v>
      </c>
      <c r="E9" s="3">
        <v>44366</v>
      </c>
      <c r="F9" s="1" t="s">
        <v>93</v>
      </c>
      <c r="G9" s="1"/>
      <c r="H9" s="1" t="s">
        <v>25</v>
      </c>
      <c r="I9" s="4"/>
      <c r="J9" s="1" t="s">
        <v>16</v>
      </c>
      <c r="K9" s="1">
        <v>152</v>
      </c>
      <c r="L9" s="5"/>
      <c r="N9" s="1" t="s">
        <v>2</v>
      </c>
      <c r="O9" s="6" t="s">
        <v>47</v>
      </c>
      <c r="P9" s="6" t="s">
        <v>16</v>
      </c>
      <c r="Q9" s="6" t="s">
        <v>30</v>
      </c>
    </row>
    <row r="10" spans="1:20" x14ac:dyDescent="0.4">
      <c r="A10" s="1" t="s">
        <v>37</v>
      </c>
      <c r="B10" s="2" t="s">
        <v>38</v>
      </c>
      <c r="C10" s="1" t="s">
        <v>19</v>
      </c>
      <c r="D10" s="3" t="s">
        <v>24</v>
      </c>
      <c r="E10" s="3">
        <v>44363</v>
      </c>
      <c r="F10" s="1" t="s">
        <v>94</v>
      </c>
      <c r="G10" s="1"/>
      <c r="H10" s="1" t="s">
        <v>21</v>
      </c>
      <c r="I10" s="4"/>
      <c r="J10" s="1" t="s">
        <v>30</v>
      </c>
      <c r="K10" s="1">
        <v>82</v>
      </c>
      <c r="L10" s="5"/>
      <c r="N10" s="1" t="s">
        <v>19</v>
      </c>
      <c r="O10" s="1"/>
      <c r="P10" s="1"/>
      <c r="Q10" s="1"/>
    </row>
    <row r="11" spans="1:20" x14ac:dyDescent="0.4">
      <c r="A11" s="1" t="s">
        <v>39</v>
      </c>
      <c r="B11" s="2" t="s">
        <v>40</v>
      </c>
      <c r="C11" s="1" t="s">
        <v>13</v>
      </c>
      <c r="D11" s="3">
        <v>44341</v>
      </c>
      <c r="E11" s="3">
        <v>44353</v>
      </c>
      <c r="F11" s="1" t="s">
        <v>95</v>
      </c>
      <c r="G11" s="1"/>
      <c r="H11" s="1" t="s">
        <v>25</v>
      </c>
      <c r="I11" s="4"/>
      <c r="J11" s="1" t="s">
        <v>16</v>
      </c>
      <c r="K11" s="1">
        <v>43</v>
      </c>
      <c r="L11" s="5"/>
      <c r="N11" s="1" t="s">
        <v>13</v>
      </c>
      <c r="O11" s="1"/>
      <c r="P11" s="1"/>
      <c r="Q11" s="1"/>
    </row>
    <row r="12" spans="1:20" x14ac:dyDescent="0.4">
      <c r="A12" s="1" t="s">
        <v>42</v>
      </c>
      <c r="B12" s="2" t="s">
        <v>43</v>
      </c>
      <c r="C12" s="1" t="s">
        <v>19</v>
      </c>
      <c r="D12" s="3" t="s">
        <v>24</v>
      </c>
      <c r="E12" s="3">
        <v>44336</v>
      </c>
      <c r="F12" s="1" t="s">
        <v>96</v>
      </c>
      <c r="G12" s="1"/>
      <c r="H12" s="1" t="s">
        <v>25</v>
      </c>
      <c r="I12" s="4"/>
      <c r="J12" s="1" t="s">
        <v>30</v>
      </c>
      <c r="K12" s="1">
        <v>63</v>
      </c>
      <c r="L12" s="5"/>
    </row>
    <row r="13" spans="1:20" x14ac:dyDescent="0.4">
      <c r="A13" s="1" t="s">
        <v>44</v>
      </c>
      <c r="B13" s="2" t="s">
        <v>45</v>
      </c>
      <c r="C13" s="1" t="s">
        <v>19</v>
      </c>
      <c r="D13" s="3" t="s">
        <v>24</v>
      </c>
      <c r="E13" s="3">
        <v>44364</v>
      </c>
      <c r="F13" s="1" t="s">
        <v>97</v>
      </c>
      <c r="G13" s="1"/>
      <c r="H13" s="1" t="s">
        <v>15</v>
      </c>
      <c r="I13" s="4"/>
      <c r="J13" s="1" t="s">
        <v>47</v>
      </c>
      <c r="K13" s="1">
        <v>173</v>
      </c>
      <c r="L13" s="5"/>
      <c r="N13" t="s">
        <v>98</v>
      </c>
    </row>
    <row r="14" spans="1:20" x14ac:dyDescent="0.4">
      <c r="A14" s="1" t="s">
        <v>48</v>
      </c>
      <c r="B14" s="2" t="s">
        <v>49</v>
      </c>
      <c r="C14" s="1" t="s">
        <v>19</v>
      </c>
      <c r="D14" s="3">
        <v>44301</v>
      </c>
      <c r="E14" s="3">
        <v>44308</v>
      </c>
      <c r="F14" s="1" t="s">
        <v>99</v>
      </c>
      <c r="G14" s="1"/>
      <c r="H14" s="1" t="s">
        <v>25</v>
      </c>
      <c r="I14" s="4"/>
      <c r="J14" s="1" t="s">
        <v>16</v>
      </c>
      <c r="K14" s="1">
        <v>151</v>
      </c>
      <c r="L14" s="5"/>
      <c r="N14" s="18" t="s">
        <v>6</v>
      </c>
      <c r="O14" s="1">
        <v>24</v>
      </c>
      <c r="P14" s="1">
        <f>O14+24</f>
        <v>48</v>
      </c>
      <c r="Q14" s="1">
        <f>P14+24</f>
        <v>72</v>
      </c>
      <c r="R14" s="1">
        <f>Q14+24</f>
        <v>96</v>
      </c>
      <c r="S14" s="1">
        <f>R14+24</f>
        <v>120</v>
      </c>
      <c r="T14" s="1">
        <f>S14+24</f>
        <v>144</v>
      </c>
    </row>
    <row r="15" spans="1:20" x14ac:dyDescent="0.4">
      <c r="A15" s="1" t="s">
        <v>50</v>
      </c>
      <c r="B15" s="2" t="s">
        <v>51</v>
      </c>
      <c r="C15" s="1" t="s">
        <v>13</v>
      </c>
      <c r="D15" s="3">
        <v>44392</v>
      </c>
      <c r="E15" s="3">
        <v>44402</v>
      </c>
      <c r="F15" s="1" t="s">
        <v>100</v>
      </c>
      <c r="G15" s="1"/>
      <c r="H15" s="1" t="s">
        <v>15</v>
      </c>
      <c r="I15" s="4"/>
      <c r="J15" s="1" t="s">
        <v>30</v>
      </c>
      <c r="K15" s="1">
        <v>88</v>
      </c>
      <c r="L15" s="5"/>
      <c r="N15" s="19"/>
      <c r="O15" s="1">
        <v>47</v>
      </c>
      <c r="P15" s="1">
        <v>71</v>
      </c>
      <c r="Q15" s="1">
        <v>95</v>
      </c>
      <c r="R15" s="1">
        <v>119</v>
      </c>
      <c r="S15" s="1">
        <v>143</v>
      </c>
      <c r="T15" s="1" t="s">
        <v>101</v>
      </c>
    </row>
    <row r="16" spans="1:20" x14ac:dyDescent="0.4">
      <c r="A16" s="1" t="s">
        <v>52</v>
      </c>
      <c r="B16" s="2" t="s">
        <v>53</v>
      </c>
      <c r="C16" s="1" t="s">
        <v>13</v>
      </c>
      <c r="D16" s="3">
        <v>44282</v>
      </c>
      <c r="E16" s="3">
        <v>44299</v>
      </c>
      <c r="F16" s="1" t="s">
        <v>102</v>
      </c>
      <c r="G16" s="1"/>
      <c r="H16" s="1" t="s">
        <v>34</v>
      </c>
      <c r="I16" s="4"/>
      <c r="J16" s="1" t="s">
        <v>47</v>
      </c>
      <c r="K16" s="1">
        <v>133</v>
      </c>
      <c r="L16" s="5"/>
      <c r="N16" s="1" t="s">
        <v>15</v>
      </c>
      <c r="O16" s="7">
        <v>110000</v>
      </c>
      <c r="P16" s="7">
        <f>ROUND($O16*3*95%,-3)</f>
        <v>314000</v>
      </c>
      <c r="Q16" s="7">
        <f>ROUND($O16*5*90%,-3)</f>
        <v>495000</v>
      </c>
      <c r="R16" s="7">
        <f>ROUND($O16*7*85%,-3)</f>
        <v>655000</v>
      </c>
      <c r="S16" s="7">
        <f>ROUND($O16*9*80%,-3)</f>
        <v>792000</v>
      </c>
      <c r="T16" s="7">
        <f>ROUND($O16*11*75%,-3)</f>
        <v>908000</v>
      </c>
    </row>
    <row r="17" spans="1:20" x14ac:dyDescent="0.4">
      <c r="A17" s="1" t="s">
        <v>55</v>
      </c>
      <c r="B17" s="2" t="s">
        <v>56</v>
      </c>
      <c r="C17" s="1" t="s">
        <v>19</v>
      </c>
      <c r="D17" s="3">
        <v>44334</v>
      </c>
      <c r="E17" s="3">
        <v>44357</v>
      </c>
      <c r="F17" s="1" t="s">
        <v>103</v>
      </c>
      <c r="G17" s="1"/>
      <c r="H17" s="1" t="s">
        <v>34</v>
      </c>
      <c r="I17" s="4"/>
      <c r="J17" s="1" t="s">
        <v>30</v>
      </c>
      <c r="K17" s="1">
        <v>39</v>
      </c>
      <c r="L17" s="5"/>
      <c r="N17" s="1" t="s">
        <v>25</v>
      </c>
      <c r="O17" s="7">
        <v>120000</v>
      </c>
      <c r="P17" s="7">
        <f>ROUND($O17*3*95%,-3)</f>
        <v>342000</v>
      </c>
      <c r="Q17" s="7">
        <f>ROUND($O17*5*90%,-3)</f>
        <v>540000</v>
      </c>
      <c r="R17" s="7">
        <f>ROUND($O17*7*85%,-3)</f>
        <v>714000</v>
      </c>
      <c r="S17" s="7">
        <f>ROUND($O17*9*80%,-3)</f>
        <v>864000</v>
      </c>
      <c r="T17" s="7">
        <f>ROUND($O17*11*75%,-3)</f>
        <v>990000</v>
      </c>
    </row>
    <row r="18" spans="1:20" x14ac:dyDescent="0.4">
      <c r="A18" s="1" t="s">
        <v>57</v>
      </c>
      <c r="B18" s="2" t="s">
        <v>58</v>
      </c>
      <c r="C18" s="1" t="s">
        <v>19</v>
      </c>
      <c r="D18" s="3">
        <v>44362</v>
      </c>
      <c r="E18" s="3">
        <v>44391</v>
      </c>
      <c r="F18" s="1" t="s">
        <v>104</v>
      </c>
      <c r="G18" s="1"/>
      <c r="H18" s="1" t="s">
        <v>21</v>
      </c>
      <c r="I18" s="4"/>
      <c r="J18" s="1" t="s">
        <v>47</v>
      </c>
      <c r="K18" s="1">
        <v>39</v>
      </c>
      <c r="L18" s="5"/>
      <c r="N18" s="1" t="s">
        <v>34</v>
      </c>
      <c r="O18" s="7">
        <v>150000</v>
      </c>
      <c r="P18" s="7">
        <f>ROUND($O18*3*95%,-3)</f>
        <v>428000</v>
      </c>
      <c r="Q18" s="7">
        <f>ROUND($O18*5*90%,-3)</f>
        <v>675000</v>
      </c>
      <c r="R18" s="7">
        <f>ROUND($O18*7*85%,-3)</f>
        <v>893000</v>
      </c>
      <c r="S18" s="7">
        <f>ROUND($O18*9*80%,-3)</f>
        <v>1080000</v>
      </c>
      <c r="T18" s="7">
        <f>ROUND($O18*11*75%,-3)</f>
        <v>1238000</v>
      </c>
    </row>
    <row r="19" spans="1:20" x14ac:dyDescent="0.4">
      <c r="A19" s="1" t="s">
        <v>59</v>
      </c>
      <c r="B19" s="2" t="s">
        <v>60</v>
      </c>
      <c r="C19" s="1" t="s">
        <v>19</v>
      </c>
      <c r="D19" s="3">
        <v>44344</v>
      </c>
      <c r="E19" s="3">
        <v>44324</v>
      </c>
      <c r="F19" s="1" t="s">
        <v>95</v>
      </c>
      <c r="G19" s="1"/>
      <c r="H19" s="1" t="s">
        <v>25</v>
      </c>
      <c r="I19" s="4"/>
      <c r="J19" s="1" t="s">
        <v>30</v>
      </c>
      <c r="K19" s="1">
        <v>36</v>
      </c>
      <c r="L19" s="5"/>
      <c r="N19" s="1" t="s">
        <v>21</v>
      </c>
      <c r="O19" s="7">
        <v>180000</v>
      </c>
      <c r="P19" s="7">
        <f>ROUND($O19*3*95%,-3)</f>
        <v>513000</v>
      </c>
      <c r="Q19" s="7">
        <f>ROUND($O19*5*90%,-3)</f>
        <v>810000</v>
      </c>
      <c r="R19" s="7">
        <f>ROUND($O19*7*85%,-3)</f>
        <v>1071000</v>
      </c>
      <c r="S19" s="7">
        <f>ROUND($O19*9*80%,-3)</f>
        <v>1296000</v>
      </c>
      <c r="T19" s="7">
        <f>ROUND($O19*11*75%,-3)</f>
        <v>1485000</v>
      </c>
    </row>
    <row r="20" spans="1:20" x14ac:dyDescent="0.4">
      <c r="A20" s="1" t="s">
        <v>61</v>
      </c>
      <c r="B20" s="2" t="s">
        <v>62</v>
      </c>
      <c r="C20" s="1" t="s">
        <v>19</v>
      </c>
      <c r="D20" s="3">
        <v>44349</v>
      </c>
      <c r="E20" s="3">
        <v>44374</v>
      </c>
      <c r="F20" s="1" t="s">
        <v>105</v>
      </c>
      <c r="G20" s="1"/>
      <c r="H20" s="1" t="s">
        <v>21</v>
      </c>
      <c r="I20" s="4"/>
      <c r="J20" s="1" t="s">
        <v>16</v>
      </c>
      <c r="K20" s="1">
        <v>219</v>
      </c>
      <c r="L20" s="5"/>
    </row>
    <row r="21" spans="1:20" x14ac:dyDescent="0.4">
      <c r="A21" s="1" t="s">
        <v>64</v>
      </c>
      <c r="B21" s="2" t="s">
        <v>65</v>
      </c>
      <c r="C21" s="1" t="s">
        <v>13</v>
      </c>
      <c r="D21" s="3">
        <v>44286</v>
      </c>
      <c r="E21" s="3">
        <v>44289</v>
      </c>
      <c r="F21" s="1" t="s">
        <v>106</v>
      </c>
      <c r="G21" s="1"/>
      <c r="H21" s="1" t="s">
        <v>25</v>
      </c>
      <c r="I21" s="4"/>
      <c r="J21" s="1" t="s">
        <v>30</v>
      </c>
      <c r="K21" s="1">
        <v>174</v>
      </c>
      <c r="L21" s="5"/>
    </row>
    <row r="22" spans="1:20" x14ac:dyDescent="0.4">
      <c r="A22" s="1" t="s">
        <v>66</v>
      </c>
      <c r="B22" s="2" t="s">
        <v>67</v>
      </c>
      <c r="C22" s="1" t="s">
        <v>19</v>
      </c>
      <c r="D22" s="3">
        <v>44387</v>
      </c>
      <c r="E22" s="3">
        <v>44409</v>
      </c>
      <c r="F22" s="1" t="s">
        <v>107</v>
      </c>
      <c r="G22" s="1"/>
      <c r="H22" s="1" t="s">
        <v>15</v>
      </c>
      <c r="I22" s="4"/>
      <c r="J22" s="1" t="s">
        <v>30</v>
      </c>
      <c r="K22" s="1">
        <v>218</v>
      </c>
      <c r="L22" s="5"/>
    </row>
    <row r="23" spans="1:20" x14ac:dyDescent="0.4">
      <c r="A23" s="1" t="s">
        <v>68</v>
      </c>
      <c r="B23" s="2" t="s">
        <v>69</v>
      </c>
      <c r="C23" s="1" t="s">
        <v>19</v>
      </c>
      <c r="D23" s="3">
        <v>44309</v>
      </c>
      <c r="E23" s="3">
        <v>44295</v>
      </c>
      <c r="F23" s="1" t="s">
        <v>108</v>
      </c>
      <c r="G23" s="1"/>
      <c r="H23" s="1" t="s">
        <v>34</v>
      </c>
      <c r="I23" s="4"/>
      <c r="J23" s="1" t="s">
        <v>47</v>
      </c>
      <c r="K23" s="1">
        <v>90</v>
      </c>
      <c r="L23" s="5"/>
    </row>
    <row r="24" spans="1:20" x14ac:dyDescent="0.4">
      <c r="A24" s="1" t="s">
        <v>70</v>
      </c>
      <c r="B24" s="2" t="s">
        <v>71</v>
      </c>
      <c r="C24" s="1" t="s">
        <v>19</v>
      </c>
      <c r="D24" s="3" t="s">
        <v>24</v>
      </c>
      <c r="E24" s="3">
        <v>44307</v>
      </c>
      <c r="F24" s="1" t="s">
        <v>102</v>
      </c>
      <c r="G24" s="1"/>
      <c r="H24" s="1" t="s">
        <v>34</v>
      </c>
      <c r="I24" s="4"/>
      <c r="J24" s="1" t="s">
        <v>47</v>
      </c>
      <c r="K24" s="1">
        <v>132</v>
      </c>
      <c r="L24" s="5"/>
    </row>
    <row r="25" spans="1:20" x14ac:dyDescent="0.4">
      <c r="A25" s="1" t="s">
        <v>72</v>
      </c>
      <c r="B25" s="2" t="s">
        <v>73</v>
      </c>
      <c r="C25" s="1" t="s">
        <v>13</v>
      </c>
      <c r="D25" s="3">
        <v>44399</v>
      </c>
      <c r="E25" s="3">
        <v>44420</v>
      </c>
      <c r="F25" s="1" t="s">
        <v>109</v>
      </c>
      <c r="G25" s="1"/>
      <c r="H25" s="1" t="s">
        <v>21</v>
      </c>
      <c r="I25" s="4"/>
      <c r="J25" s="1" t="s">
        <v>47</v>
      </c>
      <c r="K25" s="1">
        <v>188</v>
      </c>
      <c r="L25" s="5"/>
    </row>
    <row r="26" spans="1:20" x14ac:dyDescent="0.4">
      <c r="A26" s="1" t="s">
        <v>74</v>
      </c>
      <c r="B26" s="2" t="s">
        <v>75</v>
      </c>
      <c r="C26" s="1" t="s">
        <v>13</v>
      </c>
      <c r="D26" s="3">
        <v>44381</v>
      </c>
      <c r="E26" s="3">
        <v>44385</v>
      </c>
      <c r="F26" s="1" t="s">
        <v>110</v>
      </c>
      <c r="G26" s="1"/>
      <c r="H26" s="1" t="s">
        <v>25</v>
      </c>
      <c r="I26" s="4"/>
      <c r="J26" s="1" t="s">
        <v>30</v>
      </c>
      <c r="K26" s="1">
        <v>127</v>
      </c>
      <c r="L26" s="5"/>
    </row>
    <row r="27" spans="1:20" x14ac:dyDescent="0.4">
      <c r="A27" s="1" t="s">
        <v>76</v>
      </c>
      <c r="B27" s="2" t="s">
        <v>77</v>
      </c>
      <c r="C27" s="1" t="s">
        <v>13</v>
      </c>
      <c r="D27" s="3">
        <v>44409</v>
      </c>
      <c r="E27" s="3">
        <v>44432</v>
      </c>
      <c r="F27" s="1" t="s">
        <v>108</v>
      </c>
      <c r="G27" s="1"/>
      <c r="H27" s="1" t="s">
        <v>15</v>
      </c>
      <c r="I27" s="4"/>
      <c r="J27" s="1" t="s">
        <v>47</v>
      </c>
      <c r="K27" s="1">
        <v>85</v>
      </c>
      <c r="L27" s="5"/>
    </row>
    <row r="28" spans="1:20" x14ac:dyDescent="0.4">
      <c r="A28" s="1" t="s">
        <v>78</v>
      </c>
      <c r="B28" s="2" t="s">
        <v>79</v>
      </c>
      <c r="C28" s="1" t="s">
        <v>19</v>
      </c>
      <c r="D28" s="3" t="s">
        <v>24</v>
      </c>
      <c r="E28" s="3">
        <v>44334</v>
      </c>
      <c r="F28" s="1" t="s">
        <v>93</v>
      </c>
      <c r="G28" s="1"/>
      <c r="H28" s="1" t="s">
        <v>34</v>
      </c>
      <c r="I28" s="4"/>
      <c r="J28" s="1" t="s">
        <v>30</v>
      </c>
      <c r="K28" s="1">
        <v>153</v>
      </c>
      <c r="L28" s="5"/>
    </row>
    <row r="29" spans="1:20" x14ac:dyDescent="0.4">
      <c r="A29" s="1" t="s">
        <v>80</v>
      </c>
      <c r="B29" s="2" t="s">
        <v>81</v>
      </c>
      <c r="C29" s="1" t="s">
        <v>19</v>
      </c>
      <c r="D29" s="3">
        <v>44296</v>
      </c>
      <c r="E29" s="3">
        <v>44317</v>
      </c>
      <c r="F29" s="1" t="s">
        <v>111</v>
      </c>
      <c r="G29" s="1"/>
      <c r="H29" s="1" t="s">
        <v>34</v>
      </c>
      <c r="I29" s="4"/>
      <c r="J29" s="1" t="s">
        <v>16</v>
      </c>
      <c r="K29" s="1">
        <v>112</v>
      </c>
      <c r="L29" s="5"/>
    </row>
    <row r="30" spans="1:20" x14ac:dyDescent="0.4">
      <c r="A30" s="1" t="s">
        <v>82</v>
      </c>
      <c r="B30" s="2" t="s">
        <v>83</v>
      </c>
      <c r="C30" s="1" t="s">
        <v>13</v>
      </c>
      <c r="D30" s="3" t="s">
        <v>24</v>
      </c>
      <c r="E30" s="3">
        <v>44350</v>
      </c>
      <c r="F30" s="1" t="s">
        <v>91</v>
      </c>
      <c r="G30" s="1"/>
      <c r="H30" s="1" t="s">
        <v>34</v>
      </c>
      <c r="I30" s="4"/>
      <c r="J30" s="1" t="s">
        <v>16</v>
      </c>
      <c r="K30" s="1">
        <v>64</v>
      </c>
      <c r="L30" s="5"/>
    </row>
  </sheetData>
  <mergeCells count="1">
    <mergeCell ref="N14:N15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C7409-58C3-41B7-AD97-913490DEDD29}">
  <sheetPr codeName="Sheet4"/>
  <dimension ref="B2:H20"/>
  <sheetViews>
    <sheetView tabSelected="1" workbookViewId="0">
      <selection activeCell="B4" sqref="B4"/>
    </sheetView>
  </sheetViews>
  <sheetFormatPr defaultRowHeight="17.399999999999999" x14ac:dyDescent="0.4"/>
  <cols>
    <col min="1" max="1" width="3.59765625" customWidth="1"/>
    <col min="2" max="2" width="27.59765625" bestFit="1" customWidth="1"/>
    <col min="3" max="3" width="14.8984375" bestFit="1" customWidth="1"/>
    <col min="4" max="7" width="11.19921875" bestFit="1" customWidth="1"/>
    <col min="8" max="10" width="10.69921875" bestFit="1" customWidth="1"/>
    <col min="11" max="12" width="15.19921875" bestFit="1" customWidth="1"/>
    <col min="13" max="14" width="20.09765625" bestFit="1" customWidth="1"/>
  </cols>
  <sheetData>
    <row r="2" spans="2:8" x14ac:dyDescent="0.4">
      <c r="D2" s="20" t="s">
        <v>6</v>
      </c>
    </row>
    <row r="3" spans="2:8" x14ac:dyDescent="0.4">
      <c r="B3" s="20" t="s">
        <v>162</v>
      </c>
      <c r="C3" s="20" t="s">
        <v>163</v>
      </c>
      <c r="D3" t="s">
        <v>21</v>
      </c>
      <c r="E3" t="s">
        <v>25</v>
      </c>
      <c r="F3" t="s">
        <v>34</v>
      </c>
      <c r="G3" t="s">
        <v>15</v>
      </c>
      <c r="H3" t="s">
        <v>154</v>
      </c>
    </row>
    <row r="4" spans="2:8" x14ac:dyDescent="0.4">
      <c r="B4" t="s">
        <v>155</v>
      </c>
      <c r="D4" s="21"/>
      <c r="E4" s="21"/>
      <c r="F4" s="21"/>
      <c r="G4" s="21"/>
      <c r="H4" s="21"/>
    </row>
    <row r="5" spans="2:8" x14ac:dyDescent="0.4">
      <c r="C5" t="s">
        <v>160</v>
      </c>
      <c r="D5" s="21"/>
      <c r="E5" s="21">
        <v>434</v>
      </c>
      <c r="F5" s="21">
        <v>355</v>
      </c>
      <c r="G5" s="21"/>
      <c r="H5" s="21">
        <v>789</v>
      </c>
    </row>
    <row r="6" spans="2:8" x14ac:dyDescent="0.4">
      <c r="C6" t="s">
        <v>161</v>
      </c>
      <c r="D6" s="21"/>
      <c r="E6" s="21">
        <v>2694000</v>
      </c>
      <c r="F6" s="21">
        <v>2835000</v>
      </c>
      <c r="G6" s="21"/>
      <c r="H6" s="21">
        <v>5529000</v>
      </c>
    </row>
    <row r="7" spans="2:8" x14ac:dyDescent="0.4">
      <c r="B7" t="s">
        <v>156</v>
      </c>
      <c r="D7" s="21"/>
      <c r="E7" s="21"/>
      <c r="F7" s="21"/>
      <c r="G7" s="21"/>
      <c r="H7" s="21"/>
    </row>
    <row r="8" spans="2:8" x14ac:dyDescent="0.4">
      <c r="C8" t="s">
        <v>160</v>
      </c>
      <c r="D8" s="21">
        <v>103</v>
      </c>
      <c r="E8" s="21">
        <v>99</v>
      </c>
      <c r="F8" s="21">
        <v>265</v>
      </c>
      <c r="G8" s="21"/>
      <c r="H8" s="21">
        <v>467</v>
      </c>
    </row>
    <row r="9" spans="2:8" x14ac:dyDescent="0.4">
      <c r="C9" t="s">
        <v>161</v>
      </c>
      <c r="D9" s="21">
        <v>1071000</v>
      </c>
      <c r="E9" s="21">
        <v>462000</v>
      </c>
      <c r="F9" s="21">
        <v>2131000</v>
      </c>
      <c r="G9" s="21"/>
      <c r="H9" s="21">
        <v>3664000</v>
      </c>
    </row>
    <row r="10" spans="2:8" x14ac:dyDescent="0.4">
      <c r="B10" t="s">
        <v>157</v>
      </c>
      <c r="D10" s="21"/>
      <c r="E10" s="21"/>
      <c r="F10" s="21"/>
      <c r="G10" s="21"/>
      <c r="H10" s="21"/>
    </row>
    <row r="11" spans="2:8" x14ac:dyDescent="0.4">
      <c r="C11" t="s">
        <v>160</v>
      </c>
      <c r="D11" s="21">
        <v>301</v>
      </c>
      <c r="E11" s="21">
        <v>195</v>
      </c>
      <c r="F11" s="21">
        <v>160</v>
      </c>
      <c r="G11" s="21">
        <v>173</v>
      </c>
      <c r="H11" s="21">
        <v>829</v>
      </c>
    </row>
    <row r="12" spans="2:8" x14ac:dyDescent="0.4">
      <c r="C12" t="s">
        <v>161</v>
      </c>
      <c r="D12" s="21">
        <v>2295000</v>
      </c>
      <c r="E12" s="21">
        <v>1110000</v>
      </c>
      <c r="F12" s="21">
        <v>1006000</v>
      </c>
      <c r="G12" s="21">
        <v>908000</v>
      </c>
      <c r="H12" s="21">
        <v>5319000</v>
      </c>
    </row>
    <row r="13" spans="2:8" x14ac:dyDescent="0.4">
      <c r="B13" t="s">
        <v>158</v>
      </c>
      <c r="D13" s="21"/>
      <c r="E13" s="21"/>
      <c r="F13" s="21"/>
      <c r="G13" s="21"/>
      <c r="H13" s="21"/>
    </row>
    <row r="14" spans="2:8" x14ac:dyDescent="0.4">
      <c r="C14" t="s">
        <v>160</v>
      </c>
      <c r="D14" s="21">
        <v>39</v>
      </c>
      <c r="E14" s="21">
        <v>127</v>
      </c>
      <c r="F14" s="21"/>
      <c r="G14" s="21">
        <v>172</v>
      </c>
      <c r="H14" s="21">
        <v>338</v>
      </c>
    </row>
    <row r="15" spans="2:8" x14ac:dyDescent="0.4">
      <c r="C15" t="s">
        <v>161</v>
      </c>
      <c r="D15" s="21">
        <v>180000</v>
      </c>
      <c r="E15" s="21">
        <v>864000</v>
      </c>
      <c r="F15" s="21"/>
      <c r="G15" s="21">
        <v>990000</v>
      </c>
      <c r="H15" s="21">
        <v>2034000</v>
      </c>
    </row>
    <row r="16" spans="2:8" x14ac:dyDescent="0.4">
      <c r="B16" t="s">
        <v>159</v>
      </c>
      <c r="D16" s="21"/>
      <c r="E16" s="21"/>
      <c r="F16" s="21"/>
      <c r="G16" s="21"/>
      <c r="H16" s="21"/>
    </row>
    <row r="17" spans="2:8" x14ac:dyDescent="0.4">
      <c r="C17" t="s">
        <v>160</v>
      </c>
      <c r="D17" s="21">
        <v>188</v>
      </c>
      <c r="E17" s="21">
        <v>158</v>
      </c>
      <c r="F17" s="21"/>
      <c r="G17" s="21">
        <v>303</v>
      </c>
      <c r="H17" s="21">
        <v>649</v>
      </c>
    </row>
    <row r="18" spans="2:8" x14ac:dyDescent="0.4">
      <c r="C18" t="s">
        <v>161</v>
      </c>
      <c r="D18" s="21">
        <v>1485000</v>
      </c>
      <c r="E18" s="21">
        <v>990000</v>
      </c>
      <c r="F18" s="21"/>
      <c r="G18" s="21">
        <v>1403000</v>
      </c>
      <c r="H18" s="21">
        <v>3878000</v>
      </c>
    </row>
    <row r="19" spans="2:8" x14ac:dyDescent="0.4">
      <c r="B19" t="s">
        <v>164</v>
      </c>
      <c r="D19" s="21">
        <v>631</v>
      </c>
      <c r="E19" s="21">
        <v>1013</v>
      </c>
      <c r="F19" s="21">
        <v>780</v>
      </c>
      <c r="G19" s="21">
        <v>648</v>
      </c>
      <c r="H19" s="21">
        <v>3072</v>
      </c>
    </row>
    <row r="20" spans="2:8" x14ac:dyDescent="0.4">
      <c r="B20" t="s">
        <v>165</v>
      </c>
      <c r="D20" s="21">
        <v>5031000</v>
      </c>
      <c r="E20" s="21">
        <v>6120000</v>
      </c>
      <c r="F20" s="21">
        <v>5972000</v>
      </c>
      <c r="G20" s="21">
        <v>3301000</v>
      </c>
      <c r="H20" s="21">
        <v>20424000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7A9E3-D9C4-4908-B16D-C81E5A95F9EF}">
  <sheetPr codeName="Sheet5"/>
  <dimension ref="B1:J16"/>
  <sheetViews>
    <sheetView workbookViewId="0">
      <selection activeCell="J16" sqref="J16"/>
    </sheetView>
  </sheetViews>
  <sheetFormatPr defaultRowHeight="17.399999999999999" x14ac:dyDescent="0.4"/>
  <cols>
    <col min="1" max="1" width="4.09765625" customWidth="1"/>
    <col min="2" max="2" width="9" bestFit="1" customWidth="1"/>
    <col min="6" max="6" width="4.5" customWidth="1"/>
    <col min="7" max="7" width="10.59765625" customWidth="1"/>
  </cols>
  <sheetData>
    <row r="1" spans="2:10" x14ac:dyDescent="0.4">
      <c r="B1" s="8" t="s">
        <v>122</v>
      </c>
      <c r="C1" s="8"/>
      <c r="D1" s="8"/>
      <c r="E1" s="8"/>
      <c r="F1" s="9"/>
      <c r="G1" s="8" t="s">
        <v>123</v>
      </c>
      <c r="H1" s="8"/>
      <c r="I1" s="8"/>
      <c r="J1" s="8"/>
    </row>
    <row r="2" spans="2:10" x14ac:dyDescent="0.4">
      <c r="B2" s="1" t="s">
        <v>112</v>
      </c>
      <c r="C2" s="1" t="s">
        <v>113</v>
      </c>
      <c r="D2" s="1" t="s">
        <v>114</v>
      </c>
      <c r="E2" s="1" t="s">
        <v>115</v>
      </c>
      <c r="F2" s="9"/>
      <c r="G2" s="1" t="s">
        <v>112</v>
      </c>
      <c r="H2" s="1" t="s">
        <v>113</v>
      </c>
      <c r="I2" s="1" t="s">
        <v>114</v>
      </c>
      <c r="J2" s="1" t="s">
        <v>115</v>
      </c>
    </row>
    <row r="3" spans="2:10" x14ac:dyDescent="0.4">
      <c r="B3" s="1" t="s">
        <v>116</v>
      </c>
      <c r="C3" s="5">
        <v>86425</v>
      </c>
      <c r="D3" s="5">
        <v>71132</v>
      </c>
      <c r="E3" s="5">
        <v>82134</v>
      </c>
      <c r="G3" s="1" t="s">
        <v>117</v>
      </c>
      <c r="H3" s="5">
        <v>101299</v>
      </c>
      <c r="I3" s="5">
        <v>60294</v>
      </c>
      <c r="J3" s="5">
        <v>76052</v>
      </c>
    </row>
    <row r="4" spans="2:10" x14ac:dyDescent="0.4">
      <c r="B4" s="1" t="s">
        <v>118</v>
      </c>
      <c r="C4" s="5">
        <v>110356</v>
      </c>
      <c r="D4" s="5">
        <v>93421</v>
      </c>
      <c r="E4" s="5">
        <v>119123</v>
      </c>
      <c r="G4" s="1" t="s">
        <v>119</v>
      </c>
      <c r="H4" s="5">
        <v>80067</v>
      </c>
      <c r="I4" s="5">
        <v>62995</v>
      </c>
      <c r="J4" s="5">
        <v>67534</v>
      </c>
    </row>
    <row r="5" spans="2:10" x14ac:dyDescent="0.4">
      <c r="B5" s="1" t="s">
        <v>120</v>
      </c>
      <c r="C5" s="5">
        <v>76324</v>
      </c>
      <c r="D5" s="5">
        <v>84321</v>
      </c>
      <c r="E5" s="5">
        <v>61351</v>
      </c>
      <c r="G5" s="1" t="s">
        <v>116</v>
      </c>
      <c r="H5" s="5">
        <v>117123</v>
      </c>
      <c r="I5" s="5">
        <v>96398</v>
      </c>
      <c r="J5" s="5">
        <v>111308</v>
      </c>
    </row>
    <row r="6" spans="2:10" x14ac:dyDescent="0.4">
      <c r="B6" s="1" t="s">
        <v>117</v>
      </c>
      <c r="C6" s="5">
        <v>112355</v>
      </c>
      <c r="D6" s="5">
        <v>66874</v>
      </c>
      <c r="E6" s="5">
        <v>84352</v>
      </c>
      <c r="G6" s="1" t="s">
        <v>118</v>
      </c>
      <c r="H6" s="5">
        <v>124184</v>
      </c>
      <c r="I6" s="5">
        <v>105126</v>
      </c>
      <c r="J6" s="5">
        <v>134049</v>
      </c>
    </row>
    <row r="7" spans="2:10" x14ac:dyDescent="0.4">
      <c r="B7" s="1" t="s">
        <v>121</v>
      </c>
      <c r="C7" s="5">
        <v>138176</v>
      </c>
      <c r="D7" s="5">
        <v>79652</v>
      </c>
      <c r="E7" s="5">
        <v>97586</v>
      </c>
      <c r="G7" s="1" t="s">
        <v>121</v>
      </c>
      <c r="H7" s="5">
        <v>163849</v>
      </c>
      <c r="I7" s="5">
        <v>94451</v>
      </c>
      <c r="J7" s="5">
        <v>115717</v>
      </c>
    </row>
    <row r="8" spans="2:10" x14ac:dyDescent="0.4">
      <c r="B8" s="9"/>
      <c r="C8" s="10"/>
      <c r="D8" s="10"/>
      <c r="E8" s="10"/>
      <c r="G8" s="9"/>
      <c r="H8" s="9"/>
      <c r="I8" s="9"/>
      <c r="J8" s="9"/>
    </row>
    <row r="9" spans="2:10" x14ac:dyDescent="0.4">
      <c r="B9" s="9"/>
      <c r="C9" s="9"/>
      <c r="D9" s="9"/>
      <c r="E9" s="9"/>
      <c r="F9" s="9"/>
      <c r="G9" s="9"/>
      <c r="H9" s="9"/>
      <c r="I9" s="9"/>
      <c r="J9" s="9"/>
    </row>
    <row r="10" spans="2:10" x14ac:dyDescent="0.4">
      <c r="B10" s="8" t="s">
        <v>124</v>
      </c>
      <c r="C10" s="8"/>
      <c r="D10" s="8"/>
      <c r="E10" s="8"/>
      <c r="F10" s="9"/>
      <c r="G10" s="9"/>
      <c r="H10" s="9"/>
      <c r="I10" s="9"/>
      <c r="J10" s="9"/>
    </row>
    <row r="11" spans="2:10" x14ac:dyDescent="0.4">
      <c r="B11" s="1" t="s">
        <v>112</v>
      </c>
      <c r="C11" s="1" t="s">
        <v>113</v>
      </c>
      <c r="D11" s="1" t="s">
        <v>114</v>
      </c>
      <c r="E11" s="1" t="s">
        <v>115</v>
      </c>
      <c r="F11" s="9"/>
      <c r="G11" s="9"/>
      <c r="H11" s="9"/>
      <c r="I11" s="9"/>
      <c r="J11" s="9"/>
    </row>
    <row r="12" spans="2:10" x14ac:dyDescent="0.4">
      <c r="B12" s="1" t="s">
        <v>121</v>
      </c>
      <c r="C12" s="5"/>
      <c r="D12" s="5"/>
      <c r="E12" s="5"/>
      <c r="F12" s="9"/>
      <c r="G12" s="9"/>
      <c r="H12" s="9"/>
      <c r="I12" s="9"/>
      <c r="J12" s="9"/>
    </row>
    <row r="13" spans="2:10" x14ac:dyDescent="0.4">
      <c r="B13" s="1" t="s">
        <v>116</v>
      </c>
      <c r="C13" s="5"/>
      <c r="D13" s="5"/>
      <c r="E13" s="5"/>
      <c r="F13" s="9"/>
      <c r="G13" s="9"/>
      <c r="H13" s="9"/>
      <c r="I13" s="9"/>
      <c r="J13" s="9"/>
    </row>
    <row r="14" spans="2:10" x14ac:dyDescent="0.4">
      <c r="B14" s="1" t="s">
        <v>117</v>
      </c>
      <c r="C14" s="5"/>
      <c r="D14" s="5"/>
      <c r="E14" s="5"/>
      <c r="F14" s="9"/>
      <c r="G14" s="9"/>
      <c r="H14" s="9"/>
      <c r="I14" s="9"/>
      <c r="J14" s="9"/>
    </row>
    <row r="15" spans="2:10" x14ac:dyDescent="0.4">
      <c r="B15" s="1" t="s">
        <v>120</v>
      </c>
      <c r="C15" s="5"/>
      <c r="D15" s="5"/>
      <c r="E15" s="5"/>
      <c r="F15" s="9"/>
    </row>
    <row r="16" spans="2:10" x14ac:dyDescent="0.4">
      <c r="B16" s="1" t="s">
        <v>118</v>
      </c>
      <c r="C16" s="5"/>
      <c r="D16" s="5"/>
      <c r="E16" s="5"/>
    </row>
  </sheetData>
  <phoneticPr fontId="7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79260-94D9-4D65-A554-DAFDFA07BB2B}">
  <sheetPr codeName="Sheet6"/>
  <dimension ref="A2:G14"/>
  <sheetViews>
    <sheetView workbookViewId="0">
      <selection activeCell="K27" sqref="K27"/>
    </sheetView>
  </sheetViews>
  <sheetFormatPr defaultRowHeight="17.399999999999999" x14ac:dyDescent="0.4"/>
  <cols>
    <col min="1" max="1" width="11" bestFit="1" customWidth="1"/>
    <col min="2" max="2" width="8.59765625" customWidth="1"/>
    <col min="3" max="3" width="10.69921875" customWidth="1"/>
    <col min="6" max="6" width="7.8984375" customWidth="1"/>
    <col min="7" max="7" width="11.59765625" customWidth="1"/>
  </cols>
  <sheetData>
    <row r="2" spans="1:7" x14ac:dyDescent="0.4">
      <c r="A2" t="s">
        <v>125</v>
      </c>
      <c r="E2" t="s">
        <v>126</v>
      </c>
    </row>
    <row r="3" spans="1:7" x14ac:dyDescent="0.4">
      <c r="A3" s="1" t="s">
        <v>127</v>
      </c>
      <c r="B3" s="1" t="s">
        <v>128</v>
      </c>
      <c r="C3" s="1" t="s">
        <v>129</v>
      </c>
      <c r="E3" s="1" t="s">
        <v>127</v>
      </c>
      <c r="F3" s="1" t="s">
        <v>128</v>
      </c>
      <c r="G3" s="1" t="s">
        <v>129</v>
      </c>
    </row>
    <row r="4" spans="1:7" x14ac:dyDescent="0.4">
      <c r="A4" s="1" t="s">
        <v>130</v>
      </c>
      <c r="B4" s="11">
        <v>17</v>
      </c>
      <c r="C4" s="7">
        <v>690000</v>
      </c>
      <c r="E4" s="1" t="s">
        <v>130</v>
      </c>
      <c r="F4" s="11">
        <v>17</v>
      </c>
      <c r="G4" s="7">
        <v>2190000</v>
      </c>
    </row>
    <row r="5" spans="1:7" x14ac:dyDescent="0.4">
      <c r="A5" s="1" t="s">
        <v>131</v>
      </c>
      <c r="B5" s="11">
        <v>5</v>
      </c>
      <c r="C5" s="7">
        <v>4500000</v>
      </c>
      <c r="E5" s="1" t="s">
        <v>131</v>
      </c>
      <c r="F5" s="11">
        <v>5</v>
      </c>
      <c r="G5" s="7">
        <v>4750000</v>
      </c>
    </row>
    <row r="6" spans="1:7" x14ac:dyDescent="0.4">
      <c r="A6" s="1" t="s">
        <v>132</v>
      </c>
      <c r="B6" s="11">
        <v>12</v>
      </c>
      <c r="C6" s="7">
        <v>150000</v>
      </c>
      <c r="E6" s="1" t="s">
        <v>132</v>
      </c>
      <c r="F6" s="11">
        <v>12</v>
      </c>
      <c r="G6" s="7">
        <v>1540000</v>
      </c>
    </row>
    <row r="7" spans="1:7" x14ac:dyDescent="0.4">
      <c r="A7" s="1" t="s">
        <v>133</v>
      </c>
      <c r="B7" s="11">
        <v>12</v>
      </c>
      <c r="C7" s="7">
        <v>1700000</v>
      </c>
      <c r="E7" s="1" t="s">
        <v>133</v>
      </c>
      <c r="F7" s="11">
        <v>12</v>
      </c>
      <c r="G7" s="7">
        <v>350000</v>
      </c>
    </row>
    <row r="9" spans="1:7" x14ac:dyDescent="0.4">
      <c r="A9" t="s">
        <v>134</v>
      </c>
      <c r="E9" t="s">
        <v>135</v>
      </c>
    </row>
    <row r="10" spans="1:7" x14ac:dyDescent="0.4">
      <c r="A10" s="1" t="s">
        <v>127</v>
      </c>
      <c r="B10" s="1" t="s">
        <v>128</v>
      </c>
      <c r="C10" s="1" t="s">
        <v>129</v>
      </c>
      <c r="E10" s="1" t="s">
        <v>127</v>
      </c>
      <c r="F10" s="1" t="s">
        <v>128</v>
      </c>
      <c r="G10" s="1" t="s">
        <v>129</v>
      </c>
    </row>
    <row r="11" spans="1:7" x14ac:dyDescent="0.4">
      <c r="A11" s="1" t="s">
        <v>130</v>
      </c>
      <c r="B11" s="11">
        <v>17</v>
      </c>
      <c r="C11" s="7">
        <v>1500000</v>
      </c>
      <c r="E11" s="1" t="s">
        <v>130</v>
      </c>
      <c r="F11" s="11">
        <v>17</v>
      </c>
      <c r="G11" s="7">
        <v>1560000</v>
      </c>
    </row>
    <row r="12" spans="1:7" x14ac:dyDescent="0.4">
      <c r="A12" s="1" t="s">
        <v>131</v>
      </c>
      <c r="B12" s="11">
        <v>5</v>
      </c>
      <c r="C12" s="7">
        <v>8510000</v>
      </c>
      <c r="E12" s="1" t="s">
        <v>131</v>
      </c>
      <c r="F12" s="11">
        <v>5</v>
      </c>
      <c r="G12" s="7">
        <v>2170000</v>
      </c>
    </row>
    <row r="13" spans="1:7" x14ac:dyDescent="0.4">
      <c r="A13" s="1" t="s">
        <v>132</v>
      </c>
      <c r="B13" s="11">
        <v>12</v>
      </c>
      <c r="C13" s="7">
        <v>1300000</v>
      </c>
      <c r="E13" s="1" t="s">
        <v>132</v>
      </c>
      <c r="F13" s="11">
        <v>12</v>
      </c>
      <c r="G13" s="7">
        <v>590000</v>
      </c>
    </row>
    <row r="14" spans="1:7" x14ac:dyDescent="0.4">
      <c r="A14" s="1" t="s">
        <v>133</v>
      </c>
      <c r="B14" s="11">
        <v>12</v>
      </c>
      <c r="C14" s="7">
        <v>3560000</v>
      </c>
      <c r="E14" s="1" t="s">
        <v>133</v>
      </c>
      <c r="F14" s="11">
        <v>12</v>
      </c>
      <c r="G14" s="7">
        <v>630000</v>
      </c>
    </row>
  </sheetData>
  <phoneticPr fontId="2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00CA-F5A9-4F90-9087-CA17484D84E6}">
  <sheetPr codeName="Sheet7"/>
  <dimension ref="A2:I29"/>
  <sheetViews>
    <sheetView workbookViewId="0">
      <selection activeCell="I29" sqref="I29"/>
    </sheetView>
  </sheetViews>
  <sheetFormatPr defaultRowHeight="17.399999999999999" x14ac:dyDescent="0.4"/>
  <cols>
    <col min="3" max="3" width="11.09765625" bestFit="1" customWidth="1"/>
    <col min="4" max="4" width="9" bestFit="1" customWidth="1"/>
    <col min="9" max="9" width="10.8984375" bestFit="1" customWidth="1"/>
    <col min="10" max="10" width="1.59765625" customWidth="1"/>
    <col min="11" max="12" width="6.3984375" customWidth="1"/>
  </cols>
  <sheetData>
    <row r="2" spans="1:9" x14ac:dyDescent="0.4">
      <c r="A2" s="1" t="s">
        <v>0</v>
      </c>
      <c r="B2" s="1" t="s">
        <v>1</v>
      </c>
      <c r="C2" s="1" t="s">
        <v>4</v>
      </c>
      <c r="D2" s="1" t="s">
        <v>87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</row>
    <row r="3" spans="1:9" x14ac:dyDescent="0.4">
      <c r="A3" s="1" t="s">
        <v>11</v>
      </c>
      <c r="B3" s="2" t="s">
        <v>12</v>
      </c>
      <c r="C3" s="3">
        <v>44400</v>
      </c>
      <c r="D3" s="12">
        <v>3</v>
      </c>
      <c r="E3" s="1" t="s">
        <v>15</v>
      </c>
      <c r="F3" s="4">
        <v>0.1</v>
      </c>
      <c r="G3" s="1" t="s">
        <v>16</v>
      </c>
      <c r="H3" s="1">
        <v>84</v>
      </c>
      <c r="I3" s="5">
        <v>495000</v>
      </c>
    </row>
    <row r="4" spans="1:9" x14ac:dyDescent="0.4">
      <c r="A4" s="1" t="s">
        <v>17</v>
      </c>
      <c r="B4" s="2" t="s">
        <v>18</v>
      </c>
      <c r="C4" s="3">
        <v>44336</v>
      </c>
      <c r="D4" s="12">
        <v>4</v>
      </c>
      <c r="E4" s="1" t="s">
        <v>21</v>
      </c>
      <c r="F4" s="4">
        <v>0.1</v>
      </c>
      <c r="G4" s="1" t="s">
        <v>16</v>
      </c>
      <c r="H4" s="1">
        <v>103</v>
      </c>
      <c r="I4" s="5">
        <v>1071000</v>
      </c>
    </row>
    <row r="5" spans="1:9" x14ac:dyDescent="0.4">
      <c r="A5" s="1" t="s">
        <v>22</v>
      </c>
      <c r="B5" s="2" t="s">
        <v>23</v>
      </c>
      <c r="C5" s="3">
        <v>44304</v>
      </c>
      <c r="D5" s="12">
        <v>4</v>
      </c>
      <c r="E5" s="1" t="s">
        <v>25</v>
      </c>
      <c r="F5" s="4" t="s">
        <v>26</v>
      </c>
      <c r="G5" s="1" t="s">
        <v>16</v>
      </c>
      <c r="H5" s="1">
        <v>109</v>
      </c>
      <c r="I5" s="5">
        <v>714000</v>
      </c>
    </row>
    <row r="6" spans="1:9" x14ac:dyDescent="0.4">
      <c r="A6" s="1" t="s">
        <v>27</v>
      </c>
      <c r="B6" s="2" t="s">
        <v>28</v>
      </c>
      <c r="C6" s="3">
        <v>44434</v>
      </c>
      <c r="D6" s="12">
        <v>5</v>
      </c>
      <c r="E6" s="1" t="s">
        <v>25</v>
      </c>
      <c r="F6" s="4" t="s">
        <v>26</v>
      </c>
      <c r="G6" s="1" t="s">
        <v>30</v>
      </c>
      <c r="H6" s="1">
        <v>158</v>
      </c>
      <c r="I6" s="5">
        <v>990000</v>
      </c>
    </row>
    <row r="7" spans="1:9" x14ac:dyDescent="0.4">
      <c r="A7" s="1" t="s">
        <v>31</v>
      </c>
      <c r="B7" s="2" t="s">
        <v>32</v>
      </c>
      <c r="C7" s="3">
        <v>44356</v>
      </c>
      <c r="D7" s="12">
        <v>2</v>
      </c>
      <c r="E7" s="1" t="s">
        <v>34</v>
      </c>
      <c r="F7" s="4">
        <v>0.2</v>
      </c>
      <c r="G7" s="1" t="s">
        <v>16</v>
      </c>
      <c r="H7" s="1">
        <v>57</v>
      </c>
      <c r="I7" s="5">
        <v>428000</v>
      </c>
    </row>
    <row r="8" spans="1:9" x14ac:dyDescent="0.4">
      <c r="A8" s="1" t="s">
        <v>35</v>
      </c>
      <c r="B8" s="2" t="s">
        <v>36</v>
      </c>
      <c r="C8" s="3">
        <v>44366</v>
      </c>
      <c r="D8" s="12">
        <v>6</v>
      </c>
      <c r="E8" s="1" t="s">
        <v>25</v>
      </c>
      <c r="F8" s="4">
        <v>0.1</v>
      </c>
      <c r="G8" s="1" t="s">
        <v>16</v>
      </c>
      <c r="H8" s="1">
        <v>152</v>
      </c>
      <c r="I8" s="5">
        <v>990000</v>
      </c>
    </row>
    <row r="9" spans="1:9" x14ac:dyDescent="0.4">
      <c r="A9" s="1" t="s">
        <v>37</v>
      </c>
      <c r="B9" s="2" t="s">
        <v>38</v>
      </c>
      <c r="C9" s="3">
        <v>44363</v>
      </c>
      <c r="D9" s="12">
        <v>3</v>
      </c>
      <c r="E9" s="1" t="s">
        <v>21</v>
      </c>
      <c r="F9" s="4" t="s">
        <v>26</v>
      </c>
      <c r="G9" s="1" t="s">
        <v>30</v>
      </c>
      <c r="H9" s="1">
        <v>82</v>
      </c>
      <c r="I9" s="5">
        <v>810000</v>
      </c>
    </row>
    <row r="10" spans="1:9" x14ac:dyDescent="0.4">
      <c r="A10" s="1" t="s">
        <v>39</v>
      </c>
      <c r="B10" s="2" t="s">
        <v>40</v>
      </c>
      <c r="C10" s="3">
        <v>44353</v>
      </c>
      <c r="D10" s="12">
        <v>1</v>
      </c>
      <c r="E10" s="1" t="s">
        <v>25</v>
      </c>
      <c r="F10" s="4">
        <v>0.1</v>
      </c>
      <c r="G10" s="1" t="s">
        <v>16</v>
      </c>
      <c r="H10" s="1">
        <v>43</v>
      </c>
      <c r="I10" s="5">
        <v>120000</v>
      </c>
    </row>
    <row r="11" spans="1:9" x14ac:dyDescent="0.4">
      <c r="A11" s="1" t="s">
        <v>42</v>
      </c>
      <c r="B11" s="2" t="s">
        <v>43</v>
      </c>
      <c r="C11" s="3">
        <v>44336</v>
      </c>
      <c r="D11" s="12">
        <v>2</v>
      </c>
      <c r="E11" s="1" t="s">
        <v>25</v>
      </c>
      <c r="F11" s="4" t="s">
        <v>26</v>
      </c>
      <c r="G11" s="1" t="s">
        <v>30</v>
      </c>
      <c r="H11" s="1">
        <v>63</v>
      </c>
      <c r="I11" s="5">
        <v>342000</v>
      </c>
    </row>
    <row r="12" spans="1:9" x14ac:dyDescent="0.4">
      <c r="A12" s="1" t="s">
        <v>44</v>
      </c>
      <c r="B12" s="2" t="s">
        <v>45</v>
      </c>
      <c r="C12" s="3">
        <v>44364</v>
      </c>
      <c r="D12" s="12">
        <v>7</v>
      </c>
      <c r="E12" s="1" t="s">
        <v>15</v>
      </c>
      <c r="F12" s="4" t="s">
        <v>26</v>
      </c>
      <c r="G12" s="1" t="s">
        <v>47</v>
      </c>
      <c r="H12" s="1">
        <v>173</v>
      </c>
      <c r="I12" s="5">
        <v>908000</v>
      </c>
    </row>
    <row r="13" spans="1:9" x14ac:dyDescent="0.4">
      <c r="A13" s="1" t="s">
        <v>48</v>
      </c>
      <c r="B13" s="2" t="s">
        <v>49</v>
      </c>
      <c r="C13" s="3">
        <v>44308</v>
      </c>
      <c r="D13" s="12">
        <v>6</v>
      </c>
      <c r="E13" s="1" t="s">
        <v>25</v>
      </c>
      <c r="F13" s="4">
        <v>0.1</v>
      </c>
      <c r="G13" s="1" t="s">
        <v>16</v>
      </c>
      <c r="H13" s="1">
        <v>151</v>
      </c>
      <c r="I13" s="5">
        <v>990000</v>
      </c>
    </row>
    <row r="14" spans="1:9" x14ac:dyDescent="0.4">
      <c r="A14" s="1" t="s">
        <v>50</v>
      </c>
      <c r="B14" s="2" t="s">
        <v>51</v>
      </c>
      <c r="C14" s="3">
        <v>44402</v>
      </c>
      <c r="D14" s="12">
        <v>3</v>
      </c>
      <c r="E14" s="1" t="s">
        <v>15</v>
      </c>
      <c r="F14" s="4">
        <v>0.1</v>
      </c>
      <c r="G14" s="1" t="s">
        <v>30</v>
      </c>
      <c r="H14" s="1">
        <v>88</v>
      </c>
      <c r="I14" s="5">
        <v>495000</v>
      </c>
    </row>
    <row r="15" spans="1:9" x14ac:dyDescent="0.4">
      <c r="A15" s="1" t="s">
        <v>52</v>
      </c>
      <c r="B15" s="2" t="s">
        <v>53</v>
      </c>
      <c r="C15" s="3">
        <v>44299</v>
      </c>
      <c r="D15" s="12">
        <v>5</v>
      </c>
      <c r="E15" s="1" t="s">
        <v>34</v>
      </c>
      <c r="F15" s="4">
        <v>0.1</v>
      </c>
      <c r="G15" s="1" t="s">
        <v>47</v>
      </c>
      <c r="H15" s="1">
        <v>133</v>
      </c>
      <c r="I15" s="5">
        <v>1080000</v>
      </c>
    </row>
    <row r="16" spans="1:9" x14ac:dyDescent="0.4">
      <c r="A16" s="1" t="s">
        <v>55</v>
      </c>
      <c r="B16" s="2" t="s">
        <v>56</v>
      </c>
      <c r="C16" s="3">
        <v>44357</v>
      </c>
      <c r="D16" s="12">
        <v>1</v>
      </c>
      <c r="E16" s="1" t="s">
        <v>34</v>
      </c>
      <c r="F16" s="4">
        <v>0.1</v>
      </c>
      <c r="G16" s="1" t="s">
        <v>30</v>
      </c>
      <c r="H16" s="1">
        <v>39</v>
      </c>
      <c r="I16" s="5">
        <v>150000</v>
      </c>
    </row>
    <row r="17" spans="1:9" x14ac:dyDescent="0.4">
      <c r="A17" s="1" t="s">
        <v>57</v>
      </c>
      <c r="B17" s="2" t="s">
        <v>58</v>
      </c>
      <c r="C17" s="3">
        <v>44391</v>
      </c>
      <c r="D17" s="12">
        <v>1</v>
      </c>
      <c r="E17" s="1" t="s">
        <v>21</v>
      </c>
      <c r="F17" s="4">
        <v>0.1</v>
      </c>
      <c r="G17" s="1" t="s">
        <v>47</v>
      </c>
      <c r="H17" s="1">
        <v>39</v>
      </c>
      <c r="I17" s="5">
        <v>180000</v>
      </c>
    </row>
    <row r="18" spans="1:9" x14ac:dyDescent="0.4">
      <c r="A18" s="1" t="s">
        <v>59</v>
      </c>
      <c r="B18" s="2" t="s">
        <v>60</v>
      </c>
      <c r="C18" s="3">
        <v>44324</v>
      </c>
      <c r="D18" s="12">
        <v>1</v>
      </c>
      <c r="E18" s="1" t="s">
        <v>25</v>
      </c>
      <c r="F18" s="4">
        <v>0.1</v>
      </c>
      <c r="G18" s="1" t="s">
        <v>30</v>
      </c>
      <c r="H18" s="1">
        <v>36</v>
      </c>
      <c r="I18" s="5">
        <v>120000</v>
      </c>
    </row>
    <row r="19" spans="1:9" x14ac:dyDescent="0.4">
      <c r="A19" s="1" t="s">
        <v>61</v>
      </c>
      <c r="B19" s="2" t="s">
        <v>62</v>
      </c>
      <c r="C19" s="3">
        <v>44374</v>
      </c>
      <c r="D19" s="12">
        <v>9</v>
      </c>
      <c r="E19" s="1" t="s">
        <v>21</v>
      </c>
      <c r="F19" s="4">
        <v>0.1</v>
      </c>
      <c r="G19" s="1" t="s">
        <v>16</v>
      </c>
      <c r="H19" s="1">
        <v>219</v>
      </c>
      <c r="I19" s="5">
        <v>1485000</v>
      </c>
    </row>
    <row r="20" spans="1:9" x14ac:dyDescent="0.4">
      <c r="A20" s="1" t="s">
        <v>64</v>
      </c>
      <c r="B20" s="2" t="s">
        <v>65</v>
      </c>
      <c r="C20" s="3">
        <v>44289</v>
      </c>
      <c r="D20" s="12">
        <v>7</v>
      </c>
      <c r="E20" s="1" t="s">
        <v>25</v>
      </c>
      <c r="F20" s="4">
        <v>0.1</v>
      </c>
      <c r="G20" s="1" t="s">
        <v>30</v>
      </c>
      <c r="H20" s="1">
        <v>174</v>
      </c>
      <c r="I20" s="5">
        <v>990000</v>
      </c>
    </row>
    <row r="21" spans="1:9" x14ac:dyDescent="0.4">
      <c r="A21" s="1" t="s">
        <v>66</v>
      </c>
      <c r="B21" s="2" t="s">
        <v>67</v>
      </c>
      <c r="C21" s="3">
        <v>44409</v>
      </c>
      <c r="D21" s="12">
        <v>9</v>
      </c>
      <c r="E21" s="1" t="s">
        <v>15</v>
      </c>
      <c r="F21" s="4">
        <v>0.1</v>
      </c>
      <c r="G21" s="1" t="s">
        <v>30</v>
      </c>
      <c r="H21" s="1">
        <v>218</v>
      </c>
      <c r="I21" s="5">
        <v>908000</v>
      </c>
    </row>
    <row r="22" spans="1:9" x14ac:dyDescent="0.4">
      <c r="A22" s="1" t="s">
        <v>68</v>
      </c>
      <c r="B22" s="2" t="s">
        <v>69</v>
      </c>
      <c r="C22" s="3">
        <v>44295</v>
      </c>
      <c r="D22" s="12">
        <v>3</v>
      </c>
      <c r="E22" s="1" t="s">
        <v>34</v>
      </c>
      <c r="F22" s="4">
        <v>0.1</v>
      </c>
      <c r="G22" s="1" t="s">
        <v>47</v>
      </c>
      <c r="H22" s="1">
        <v>90</v>
      </c>
      <c r="I22" s="5">
        <v>675000</v>
      </c>
    </row>
    <row r="23" spans="1:9" x14ac:dyDescent="0.4">
      <c r="A23" s="1" t="s">
        <v>70</v>
      </c>
      <c r="B23" s="2" t="s">
        <v>71</v>
      </c>
      <c r="C23" s="3">
        <v>44307</v>
      </c>
      <c r="D23" s="12">
        <v>5</v>
      </c>
      <c r="E23" s="1" t="s">
        <v>34</v>
      </c>
      <c r="F23" s="4" t="s">
        <v>26</v>
      </c>
      <c r="G23" s="1" t="s">
        <v>47</v>
      </c>
      <c r="H23" s="1">
        <v>132</v>
      </c>
      <c r="I23" s="5">
        <v>1080000</v>
      </c>
    </row>
    <row r="24" spans="1:9" x14ac:dyDescent="0.4">
      <c r="A24" s="1" t="s">
        <v>72</v>
      </c>
      <c r="B24" s="2" t="s">
        <v>73</v>
      </c>
      <c r="C24" s="3">
        <v>44420</v>
      </c>
      <c r="D24" s="12">
        <v>7</v>
      </c>
      <c r="E24" s="1" t="s">
        <v>21</v>
      </c>
      <c r="F24" s="4">
        <v>0.1</v>
      </c>
      <c r="G24" s="1" t="s">
        <v>47</v>
      </c>
      <c r="H24" s="1">
        <v>188</v>
      </c>
      <c r="I24" s="5">
        <v>1485000</v>
      </c>
    </row>
    <row r="25" spans="1:9" x14ac:dyDescent="0.4">
      <c r="A25" s="1" t="s">
        <v>74</v>
      </c>
      <c r="B25" s="2" t="s">
        <v>75</v>
      </c>
      <c r="C25" s="3">
        <v>44385</v>
      </c>
      <c r="D25" s="12">
        <v>5</v>
      </c>
      <c r="E25" s="1" t="s">
        <v>25</v>
      </c>
      <c r="F25" s="4">
        <v>0.1</v>
      </c>
      <c r="G25" s="1" t="s">
        <v>30</v>
      </c>
      <c r="H25" s="1">
        <v>127</v>
      </c>
      <c r="I25" s="5">
        <v>864000</v>
      </c>
    </row>
    <row r="26" spans="1:9" x14ac:dyDescent="0.4">
      <c r="A26" s="1" t="s">
        <v>76</v>
      </c>
      <c r="B26" s="2" t="s">
        <v>77</v>
      </c>
      <c r="C26" s="3">
        <v>44432</v>
      </c>
      <c r="D26" s="12">
        <v>3</v>
      </c>
      <c r="E26" s="1" t="s">
        <v>15</v>
      </c>
      <c r="F26" s="4">
        <v>0.1</v>
      </c>
      <c r="G26" s="1" t="s">
        <v>47</v>
      </c>
      <c r="H26" s="1">
        <v>85</v>
      </c>
      <c r="I26" s="5">
        <v>495000</v>
      </c>
    </row>
    <row r="27" spans="1:9" x14ac:dyDescent="0.4">
      <c r="A27" s="1" t="s">
        <v>78</v>
      </c>
      <c r="B27" s="2" t="s">
        <v>79</v>
      </c>
      <c r="C27" s="3">
        <v>44334</v>
      </c>
      <c r="D27" s="12">
        <v>6</v>
      </c>
      <c r="E27" s="1" t="s">
        <v>34</v>
      </c>
      <c r="F27" s="4" t="s">
        <v>26</v>
      </c>
      <c r="G27" s="1" t="s">
        <v>30</v>
      </c>
      <c r="H27" s="1">
        <v>153</v>
      </c>
      <c r="I27" s="5">
        <v>1238000</v>
      </c>
    </row>
    <row r="28" spans="1:9" x14ac:dyDescent="0.4">
      <c r="A28" s="1" t="s">
        <v>80</v>
      </c>
      <c r="B28" s="2" t="s">
        <v>81</v>
      </c>
      <c r="C28" s="3">
        <v>44317</v>
      </c>
      <c r="D28" s="12">
        <v>4</v>
      </c>
      <c r="E28" s="1" t="s">
        <v>34</v>
      </c>
      <c r="F28" s="4">
        <v>0.1</v>
      </c>
      <c r="G28" s="1" t="s">
        <v>16</v>
      </c>
      <c r="H28" s="1">
        <v>112</v>
      </c>
      <c r="I28" s="5">
        <v>893000</v>
      </c>
    </row>
    <row r="29" spans="1:9" x14ac:dyDescent="0.4">
      <c r="A29" s="1" t="s">
        <v>82</v>
      </c>
      <c r="B29" s="2" t="s">
        <v>83</v>
      </c>
      <c r="C29" s="3">
        <v>44350</v>
      </c>
      <c r="D29" s="12">
        <v>2</v>
      </c>
      <c r="E29" s="1" t="s">
        <v>34</v>
      </c>
      <c r="F29" s="4" t="s">
        <v>26</v>
      </c>
      <c r="G29" s="1" t="s">
        <v>16</v>
      </c>
      <c r="H29" s="1">
        <v>64</v>
      </c>
      <c r="I29" s="5">
        <v>428000</v>
      </c>
    </row>
  </sheetData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0CA7-68BB-4434-B57D-9C49AB9B79E5}">
  <sheetPr codeName="Sheet1"/>
  <dimension ref="B2:I15"/>
  <sheetViews>
    <sheetView workbookViewId="0">
      <selection activeCell="H7" sqref="H7"/>
    </sheetView>
  </sheetViews>
  <sheetFormatPr defaultRowHeight="17.399999999999999" x14ac:dyDescent="0.4"/>
  <cols>
    <col min="1" max="1" width="3.3984375" customWidth="1"/>
    <col min="2" max="2" width="7.09765625" bestFit="1" customWidth="1"/>
    <col min="3" max="3" width="6.69921875" bestFit="1" customWidth="1"/>
    <col min="4" max="4" width="9" bestFit="1" customWidth="1"/>
    <col min="5" max="5" width="16.09765625" bestFit="1" customWidth="1"/>
    <col min="6" max="6" width="8.3984375" bestFit="1" customWidth="1"/>
    <col min="7" max="7" width="2.5" customWidth="1"/>
    <col min="8" max="8" width="11" bestFit="1" customWidth="1"/>
    <col min="9" max="9" width="8.3984375" bestFit="1" customWidth="1"/>
  </cols>
  <sheetData>
    <row r="2" spans="2:9" x14ac:dyDescent="0.4">
      <c r="B2" s="13"/>
      <c r="C2" s="13"/>
      <c r="D2" s="13"/>
      <c r="E2" s="13"/>
    </row>
    <row r="3" spans="2:9" x14ac:dyDescent="0.4">
      <c r="B3" s="13"/>
      <c r="C3" s="13"/>
      <c r="D3" s="13"/>
      <c r="E3" s="13"/>
    </row>
    <row r="4" spans="2:9" x14ac:dyDescent="0.4">
      <c r="B4" t="s">
        <v>85</v>
      </c>
      <c r="C4" s="13"/>
      <c r="D4" s="14"/>
      <c r="E4" s="13"/>
    </row>
    <row r="5" spans="2:9" x14ac:dyDescent="0.4">
      <c r="B5" s="1" t="s">
        <v>143</v>
      </c>
      <c r="C5" s="1" t="s">
        <v>144</v>
      </c>
      <c r="D5" s="1" t="s">
        <v>145</v>
      </c>
      <c r="E5" s="1" t="s">
        <v>146</v>
      </c>
      <c r="F5" s="1" t="s">
        <v>147</v>
      </c>
      <c r="H5" s="1" t="s">
        <v>145</v>
      </c>
      <c r="I5" s="1" t="s">
        <v>148</v>
      </c>
    </row>
    <row r="6" spans="2:9" x14ac:dyDescent="0.4">
      <c r="B6" s="1" t="s">
        <v>136</v>
      </c>
      <c r="C6" s="5" t="s">
        <v>137</v>
      </c>
      <c r="D6" s="4" t="s">
        <v>138</v>
      </c>
      <c r="E6" s="15" t="s">
        <v>139</v>
      </c>
      <c r="F6" s="5">
        <v>45000</v>
      </c>
      <c r="H6" s="4" t="s">
        <v>138</v>
      </c>
      <c r="I6" s="16">
        <v>45000</v>
      </c>
    </row>
    <row r="7" spans="2:9" x14ac:dyDescent="0.4">
      <c r="B7" s="1" t="s">
        <v>140</v>
      </c>
      <c r="C7" s="5" t="s">
        <v>149</v>
      </c>
      <c r="D7" s="4" t="s">
        <v>141</v>
      </c>
      <c r="E7" s="15" t="s">
        <v>142</v>
      </c>
      <c r="F7" s="5">
        <v>64000</v>
      </c>
      <c r="H7" s="4" t="s">
        <v>141</v>
      </c>
      <c r="I7" s="5">
        <v>32000</v>
      </c>
    </row>
    <row r="8" spans="2:9" x14ac:dyDescent="0.4">
      <c r="B8" s="1"/>
      <c r="C8" s="5"/>
      <c r="D8" s="1"/>
      <c r="E8" s="1"/>
      <c r="F8" s="5"/>
      <c r="H8" s="4" t="s">
        <v>150</v>
      </c>
      <c r="I8" s="5">
        <v>33000</v>
      </c>
    </row>
    <row r="9" spans="2:9" x14ac:dyDescent="0.4">
      <c r="B9" s="1"/>
      <c r="C9" s="5"/>
      <c r="D9" s="1"/>
      <c r="E9" s="1"/>
      <c r="F9" s="5"/>
      <c r="H9" s="4" t="s">
        <v>151</v>
      </c>
      <c r="I9" s="5">
        <v>36000</v>
      </c>
    </row>
    <row r="10" spans="2:9" x14ac:dyDescent="0.4">
      <c r="B10" s="1"/>
      <c r="C10" s="5"/>
      <c r="D10" s="1"/>
      <c r="E10" s="1"/>
      <c r="F10" s="5"/>
      <c r="H10" s="4" t="s">
        <v>152</v>
      </c>
      <c r="I10" s="5">
        <v>41000</v>
      </c>
    </row>
    <row r="11" spans="2:9" x14ac:dyDescent="0.4">
      <c r="B11" s="1"/>
      <c r="C11" s="5"/>
      <c r="D11" s="1"/>
      <c r="E11" s="1"/>
      <c r="F11" s="5"/>
      <c r="H11" s="4" t="s">
        <v>138</v>
      </c>
      <c r="I11" s="16">
        <v>48000</v>
      </c>
    </row>
    <row r="12" spans="2:9" x14ac:dyDescent="0.4">
      <c r="B12" s="1"/>
      <c r="C12" s="5"/>
      <c r="D12" s="1"/>
      <c r="E12" s="1"/>
      <c r="F12" s="5"/>
    </row>
    <row r="13" spans="2:9" x14ac:dyDescent="0.4">
      <c r="B13" s="1"/>
      <c r="C13" s="5"/>
      <c r="D13" s="1"/>
      <c r="E13" s="1"/>
      <c r="F13" s="5"/>
    </row>
    <row r="14" spans="2:9" x14ac:dyDescent="0.4">
      <c r="B14" s="1"/>
      <c r="C14" s="5"/>
      <c r="D14" s="1"/>
      <c r="E14" s="1"/>
      <c r="F14" s="5"/>
    </row>
    <row r="15" spans="2:9" x14ac:dyDescent="0.4">
      <c r="B15" s="1"/>
      <c r="C15" s="5"/>
      <c r="D15" s="1"/>
      <c r="E15" s="1"/>
      <c r="F15" s="5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1025" r:id="rId3" name="cmd입원">
          <controlPr defaultSize="0" autoLine="0" r:id="rId4">
            <anchor moveWithCells="1">
              <from>
                <xdr:col>4</xdr:col>
                <xdr:colOff>746760</xdr:colOff>
                <xdr:row>1</xdr:row>
                <xdr:rowOff>0</xdr:rowOff>
              </from>
              <to>
                <xdr:col>5</xdr:col>
                <xdr:colOff>632460</xdr:colOff>
                <xdr:row>3</xdr:row>
                <xdr:rowOff>22860</xdr:rowOff>
              </to>
            </anchor>
          </controlPr>
        </control>
      </mc:Choice>
      <mc:Fallback>
        <control shapeId="1025" r:id="rId3" name="cmd입원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w o p l W l / M V S S l A A A A 9 w A A A B I A H A B D b 2 5 m a W c v U G F j a 2 F n Z S 5 4 b W w g o h g A K K A U A A A A A A A A A A A A A A A A A A A A A A A A A A A A h Y 8 9 D o I w A I W v Q r r T H x g E U s r g q C R G E + P a 1 A o N 0 B p a L H d z 8 E h e Q Y y i b o 7 v e 9 / w 3 v 1 6 o 8 X Y t c F F 9 l Y Z n Q M C M Q i k F u a o d J W D w Z 3 C B B S M b r h o e C W D S d Y 2 G + 0 x B 7 V z 5 w w h 7 z 3 0 M T R 9 h S K M C T q U 6 5 2 o Z c f B R 1 b / 5 V B p 6 7 g W E j C 6 f 4 1 h E S R x C k m y S C G m a K a 0 V P p r R N P g Z / s D 6 X J o 3 d B L 1 p h w t a V o j h S 9 T 7 A H U E s D B B Q A A g A I A M K K Z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C i m V a K I p H u A 4 A A A A R A A A A E w A c A E Z v c m 1 1 b G F z L 1 N l Y 3 R p b 2 4 x L m 0 g o h g A K K A U A A A A A A A A A A A A A A A A A A A A A A A A A A A A K 0 5 N L s n M z 1 M I h t C G 1 g B Q S w E C L Q A U A A I A C A D C i m V a X 8 x V J K U A A A D 3 A A A A E g A A A A A A A A A A A A A A A A A A A A A A Q 2 9 u Z m l n L 1 B h Y 2 t h Z 2 U u e G 1 s U E s B A i 0 A F A A C A A g A w o p l W g / K 6 a u k A A A A 6 Q A A A B M A A A A A A A A A A A A A A A A A 8 Q A A A F t D b 2 5 0 Z W 5 0 X 1 R 5 c G V z X S 5 4 b W x Q S w E C L Q A U A A I A C A D C i m V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N 6 z 9 E z r d k W U g c a C E x 3 c o Q A A A A A C A A A A A A A Q Z g A A A A E A A C A A A A D + J o C i Q v Q K N R A 7 5 c s 4 / 0 y T N z 5 5 M y x n I p L 8 4 S 4 V I Q m / Z w A A A A A O g A A A A A I A A C A A A A B T l A V S Y B G N O J + X U J B z r t i p x B z y s / s 6 W + G 2 C L U U K z r V W l A A A A C p A F G 3 Z g q q 5 y B u u p / B Z 1 F n 9 O u D 2 e w C E b t e o x o w P m h O Y e M / D n Z w e j R K x T T e 6 z E W R t F S z 7 4 q R 0 v f g s 1 T Q U g 3 C 5 F b M 3 J K F z Z x 6 4 k s t 6 O P G 9 2 a w E A A A A C 8 K e e b M y s E M N f l a w p i R 2 a k K E B O h N S c T D l D 3 v 0 9 + N B u w k f c 4 n o g F L k C B p v 9 T 4 Z Y F b / x a H 1 H c R P Y O U 6 W / Y s F D 9 m z < / D a t a M a s h u p > 
</file>

<file path=customXml/itemProps1.xml><?xml version="1.0" encoding="utf-8"?>
<ds:datastoreItem xmlns:ds="http://schemas.openxmlformats.org/officeDocument/2006/customXml" ds:itemID="{19381E63-5F32-492A-9131-56604EE165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istrator admin</dc:creator>
  <cp:lastModifiedBy>Minju Jeong</cp:lastModifiedBy>
  <dcterms:created xsi:type="dcterms:W3CDTF">2023-07-14T11:40:39Z</dcterms:created>
  <dcterms:modified xsi:type="dcterms:W3CDTF">2025-03-05T10:36:43Z</dcterms:modified>
</cp:coreProperties>
</file>