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82104\Desktop\엑셀\모의\"/>
    </mc:Choice>
  </mc:AlternateContent>
  <xr:revisionPtr revIDLastSave="0" documentId="13_ncr:1_{0A74B2C1-8055-4700-BCAD-50AB84C9F995}" xr6:coauthVersionLast="47" xr6:coauthVersionMax="47" xr10:uidLastSave="{00000000-0000-0000-0000-000000000000}"/>
  <bookViews>
    <workbookView xWindow="-108" yWindow="-108" windowWidth="23256" windowHeight="1257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eta.ISEVEN" hidden="1" xlm="1">#NAME?</definedName>
    <definedName name="_xleta.N" hidden="1" xlm="1">#NAME?</definedName>
    <definedName name="_xleta.RIGHT" hidden="1" xlm="1">#NAME?</definedName>
    <definedName name="_xlnm.Criteria" localSheetId="0">기본작업!$A$33:$A$34</definedName>
    <definedName name="_xlnm.Extract" localSheetId="0">기본작업!$A$36:$E$36</definedName>
    <definedName name="MS_Access_Database_Query" localSheetId="2" hidden="1">'분석작업-1'!#REF!</definedName>
    <definedName name="_xlnm.Print_Area" localSheetId="0">기본작업!$A$2:$K$31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/>
  <c r="Q10" i="2" a="1"/>
  <c r="Q10" i="2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/>
  <c r="R4" i="2" a="1"/>
  <c r="R4" i="2" s="1"/>
  <c r="P5" i="2" a="1"/>
  <c r="P5" i="2"/>
  <c r="Q5" i="2" a="1"/>
  <c r="Q5" i="2" s="1"/>
  <c r="R5" i="2" a="1"/>
  <c r="R5" i="2"/>
  <c r="P6" i="2" a="1"/>
  <c r="P6" i="2" s="1"/>
  <c r="Q6" i="2" a="1"/>
  <c r="Q6" i="2"/>
  <c r="R6" i="2" a="1"/>
  <c r="R6" i="2" s="1"/>
  <c r="O5" i="2" a="1"/>
  <c r="O5" i="2" s="1"/>
  <c r="O6" i="2" a="1"/>
  <c r="O6" i="2" s="1"/>
  <c r="O4" i="2" a="1"/>
  <c r="O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7" i="2" a="1"/>
  <c r="I9" i="2" a="1"/>
  <c r="I11" i="2" a="1"/>
  <c r="I13" i="2" a="1"/>
  <c r="I15" i="2" a="1"/>
  <c r="I17" i="2" a="1"/>
  <c r="I19" i="2" a="1"/>
  <c r="I21" i="2" a="1"/>
  <c r="I27" i="2" a="1"/>
  <c r="I10" i="2" a="1"/>
  <c r="I16" i="2" a="1"/>
  <c r="I20" i="2" a="1"/>
  <c r="I24" i="2" a="1"/>
  <c r="I28" i="2" a="1"/>
  <c r="I25" i="2" a="1"/>
  <c r="I6" i="2" a="1"/>
  <c r="I8" i="2" a="1"/>
  <c r="I12" i="2" a="1"/>
  <c r="I14" i="2" a="1"/>
  <c r="I18" i="2" a="1"/>
  <c r="I22" i="2" a="1"/>
  <c r="I26" i="2" a="1"/>
  <c r="I30" i="2" a="1"/>
  <c r="I23" i="2" a="1"/>
  <c r="I29" i="2" a="1"/>
  <c r="I4" i="2" a="1"/>
  <c r="I29" i="2" l="1"/>
  <c r="I23" i="2"/>
  <c r="I30" i="2"/>
  <c r="I26" i="2"/>
  <c r="I22" i="2"/>
  <c r="I18" i="2"/>
  <c r="I14" i="2"/>
  <c r="I12" i="2"/>
  <c r="I8" i="2"/>
  <c r="I6" i="2"/>
  <c r="I25" i="2"/>
  <c r="I28" i="2"/>
  <c r="I24" i="2"/>
  <c r="I20" i="2"/>
  <c r="I16" i="2"/>
  <c r="I10" i="2"/>
  <c r="I27" i="2"/>
  <c r="I21" i="2"/>
  <c r="I19" i="2"/>
  <c r="I17" i="2"/>
  <c r="I15" i="2"/>
  <c r="I13" i="2"/>
  <c r="I11" i="2"/>
  <c r="I9" i="2"/>
  <c r="I7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8F5A64A-DA09-4E92-BF21-53FF5BFB0C61}" name="MS Access Database_Query" type="1" refreshedVersion="8" background="1">
    <dbPr connection="DSN=MS Access Database;DBQ=C:\OA\중장비대여현황.accdb;DefaultDir=C:\OA;DriverId=25;FIL=MS Access;MaxBufferSize=2048;PageTimeout=5;" command="SELECT 대여내역.수령일, 대여내역.대여장비, 대여내역.대여시간, 대여내역.대여비용_x000d__x000a_FROM `C:\OA\중장비대여현황.accdb`.대여내역 대여내역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<sst xmlns="http://schemas.openxmlformats.org/spreadsheetml/2006/main" count="661" uniqueCount="172">
  <si>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</si>
  <si>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</si>
  <si>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</si>
  <si>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</si>
  <si>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</si>
  <si>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</si>
  <si>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</si>
  <si>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</si>
  <si>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</si>
  <si>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</si>
  <si>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</si>
  <si>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</si>
  <si>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</si>
  <si>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</si>
  <si>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</si>
  <si>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</si>
  <si>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</si>
  <si>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</si>
  <si>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</si>
  <si>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</si>
  <si>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</si>
  <si>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</si>
  <si>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</si>
  <si>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</si>
  <si>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</si>
  <si>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</si>
  <si>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</si>
  <si>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</si>
  <si>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</si>
  <si>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</si>
  <si>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</si>
  <si>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</si>
  <si>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</si>
  <si>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</si>
  <si>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</si>
  <si>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</si>
  <si>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</si>
  <si>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</si>
  <si>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</si>
  <si>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</si>
  <si>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</si>
  <si>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</si>
  <si>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</si>
  <si>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</si>
  <si>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</si>
  <si>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</si>
  <si>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</si>
  <si>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</si>
  <si>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</si>
  <si>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</si>
  <si>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</si>
  <si>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</si>
  <si>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</si>
  <si>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</si>
  <si>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</si>
  <si>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</si>
  <si>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</si>
  <si>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</si>
  <si>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</si>
  <si>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</si>
  <si>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</si>
  <si>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</si>
  <si>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</si>
  <si>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</si>
  <si>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</si>
  <si>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</si>
  <si>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</si>
  <si>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</si>
  <si>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</si>
  <si>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</si>
  <si>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</si>
  <si>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</si>
  <si>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</si>
  <si>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</si>
  <si>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</si>
  <si>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</si>
  <si>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</si>
  <si>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</si>
  <si>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</si>
  <si>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</si>
  <si>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</si>
  <si>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</si>
  <si>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</si>
  <si>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</si>
  <si>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</si>
  <si>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</si>
  <si>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</si>
  <si>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</si>
  <si>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</si>
  <si>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</si>
  <si>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</si>
  <si>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</si>
  <si>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</si>
  <si>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</si>
  <si>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</si>
  <si>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</si>
  <si>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</si>
  <si>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</si>
  <si>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</si>
  <si>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</si>
  <si>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</si>
  <si>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</si>
  <si>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</si>
  <si>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</si>
  <si>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</si>
  <si>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</si>
  <si>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</si>
  <si>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</si>
  <si>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</si>
  <si>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</si>
  <si>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</si>
  <si>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</si>
  <si>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</si>
  <si>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</si>
  <si>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</si>
  <si>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</si>
  <si>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</si>
  <si>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</si>
  <si>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</si>
  <si>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</si>
  <si>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</si>
  <si>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</si>
  <si>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</si>
  <si>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</si>
  <si>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</si>
  <si>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</si>
  <si>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</si>
  <si>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</si>
  <si>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</si>
  <si>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</si>
  <si>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</si>
  <si>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</si>
  <si>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</si>
  <si>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</si>
  <si>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</si>
  <si>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</si>
  <si>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</si>
  <si>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</si>
  <si>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</si>
  <si>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</si>
  <si>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</si>
  <si>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</si>
  <si>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</si>
  <si>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</si>
  <si>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</si>
  <si>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</si>
  <si>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</si>
  <si>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</si>
  <si>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</si>
  <si>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</si>
  <si>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</si>
  <si>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</si>
  <si>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</si>
  <si>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</si>
  <si>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</si>
  <si>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</si>
  <si>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</si>
  <si>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</si>
  <si>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대여비용</t>
    <phoneticPr fontId="2" type="noConversion"/>
  </si>
  <si>
    <t>총합계</t>
  </si>
  <si>
    <t>4월</t>
  </si>
  <si>
    <t>5월</t>
  </si>
  <si>
    <t>6월</t>
  </si>
  <si>
    <t>7월</t>
  </si>
  <si>
    <t>8월</t>
  </si>
  <si>
    <t>전체 평균 : 대여시간</t>
  </si>
  <si>
    <t>평균 : 대여시간</t>
  </si>
  <si>
    <t>전체 평균 : 대여비용</t>
  </si>
  <si>
    <t>평균 : 대여비용</t>
  </si>
  <si>
    <t>값</t>
  </si>
  <si>
    <t>개월(수령일)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</si>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</sst>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8" formatCode="[Red][&gt;=7]&quot;장기&quot;* 0&quot;일&quot;;[Blue][&lt;=2]&quot;단기&quot;* 0&quot;일&quot;;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36-4270-89A6-66239A5F5A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836-4270-89A6-66239A5F5A3D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836-4270-89A6-66239A5F5A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5</xdr:col>
          <xdr:colOff>632460</xdr:colOff>
          <xdr:row>3</xdr:row>
          <xdr:rowOff>22860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4" refreshedDate="45628.695113310183" backgroundQuery="1" createdVersion="8" refreshedVersion="8" minRefreshableVersion="3" recordCount="27" xr:uid="{A25D0C36-8885-46B0-875A-92AC4835200C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E265C7-F485-4E13-A6F6-79565A2D74FB}" name="피벗 테이블1" cacheId="2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abSelected="1" workbookViewId="0">
      <selection activeCell="O28" sqref="O28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AND(ISEVEN(RIGHT(A5,1)),J5&gt;=100)</f>
        <v>0</v>
      </c>
    </row>
    <row r="36" spans="1:5">
      <c r="A36" t="s">
        <v>154</v>
      </c>
      <c r="B36" t="s">
        <v>155</v>
      </c>
      <c r="C36" t="s">
        <v>156</v>
      </c>
      <c r="D36" t="s">
        <v>157</v>
      </c>
      <c r="E36" t="s">
        <v>158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OR(_xlfn.RANK.EQ($K5,$K$5:$K$31,1)&lt;=3,_xlfn.RANK.EQ($K5,$K$5:$K$31,0)&lt;=3)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O27" sqref="O27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cm="1">
        <f t="array" ref="I4">fn할인율(D4,E4)</f>
        <v>0.15</v>
      </c>
      <c r="J4" s="1" t="s">
        <v>16</v>
      </c>
      <c r="K4" s="1">
        <v>84</v>
      </c>
      <c r="L4" s="5">
        <f>HLOOKUP(K4,$O$14:$T$19,MATCH(H4,$N$16:$N$19,0)+2)</f>
        <v>495000</v>
      </c>
      <c r="N4" s="1" t="s">
        <v>47</v>
      </c>
      <c r="O4" s="1" t="str">
        <f t="array" ref="O4">SUM(IF( ($H$4:$H$30=O$3)*($J$4:$J$30=$N4),1))&amp;"건"</f>
        <v>2건</v>
      </c>
      <c r="P4" s="1" t="str">
        <f t="array" ref="P4">SUM(IF( ($H$4:$H$30=P$3)*($J$4:$J$30=$N4),1))&amp;"건"</f>
        <v>0건</v>
      </c>
      <c r="Q4" s="1" t="str">
        <f t="array" ref="Q4">SUM(IF( ($H$4:$H$30=Q$3)*($J$4:$J$30=$N4),1))&amp;"건"</f>
        <v>3건</v>
      </c>
      <c r="R4" s="1" t="str">
        <f t="array" ref="R4">SUM(IF( 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cm="1">
        <f t="array" ref="I5">fn할인율(D5,E5)</f>
        <v>0.15</v>
      </c>
      <c r="J5" s="1" t="s">
        <v>16</v>
      </c>
      <c r="K5" s="1">
        <v>103</v>
      </c>
      <c r="L5" s="5">
        <f t="shared" ref="L5:L30" si="1">HLOOKUP(K5,$O$14:$T$19,MATCH(H5,$N$16:$N$19,0)+2)</f>
        <v>1071000</v>
      </c>
      <c r="N5" s="1" t="s">
        <v>16</v>
      </c>
      <c r="O5" s="1" t="str">
        <f t="array" ref="O5">SUM(IF( ($H$4:$H$30=O$3)*($J$4:$J$30=$N5),1))&amp;"건"</f>
        <v>1건</v>
      </c>
      <c r="P5" s="1" t="str">
        <f t="array" ref="P5">SUM(IF( ($H$4:$H$30=P$3)*($J$4:$J$30=$N5),1))&amp;"건"</f>
        <v>4건</v>
      </c>
      <c r="Q5" s="1" t="str">
        <f t="array" ref="Q5">SUM(IF( ($H$4:$H$30=Q$3)*($J$4:$J$30=$N5),1))&amp;"건"</f>
        <v>3건</v>
      </c>
      <c r="R5" s="1" t="str">
        <f t="array" ref="R5">SUM(IF( 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 ($H$4:$H$30=O$3)*($J$4:$J$30=$N6),1))&amp;"건"</f>
        <v>2건</v>
      </c>
      <c r="P6" s="1" t="str">
        <f t="array" ref="P6">SUM(IF( ($H$4:$H$30=P$3)*($J$4:$J$30=$N6),1))&amp;"건"</f>
        <v>5건</v>
      </c>
      <c r="Q6" s="1" t="str">
        <f t="array" ref="Q6">SUM(IF( ($H$4:$H$30=Q$3)*($J$4:$J$30=$N6),1))&amp;"건"</f>
        <v>2건</v>
      </c>
      <c r="R6" s="1" t="str">
        <f t="array" ref="R6">SUM(IF( 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0.15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0.15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TEXT(COUNT(IF(($C$4:$C$30=$N10)*($J$4:$J$30=O$9),1))/COUNTA($C$4:$C$30),"0%")</f>
        <v>15%</v>
      </c>
      <c r="P10" s="1" t="str">
        <f t="array" ref="P10">TEXT(COUNT(IF(($C$4:$C$30=$N10)*($J$4:$J$30=P$9),1))/COUNTA($C$4:$C$30),"0%")</f>
        <v>19%</v>
      </c>
      <c r="Q10" s="1" t="str">
        <f t="array" ref="Q10">TEXT(COUNT(IF(($C$4:$C$30=$N10)*($J$4:$J$30=Q$9),1))/COUNTA($C$4:$C$30),"0%")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0.15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TEXT(COUNT(IF(($C$4:$C$30=$N11)*($J$4:$J$30=O$9),1))/COUNTA($C$4:$C$30),"0%")</f>
        <v>11%</v>
      </c>
      <c r="P11" s="1" t="str">
        <f t="array" ref="P11">TEXT(COUNT(IF(($C$4:$C$30=$N11)*($J$4:$J$30=P$9),1))/COUNTA($C$4:$C$30),"0%")</f>
        <v>19%</v>
      </c>
      <c r="Q11" s="1" t="str">
        <f t="array" ref="Q11">TEXT(COUNT(IF(($C$4:$C$30=$N11)*($J$4:$J$30=Q$9),1))/COUNTA($C$4:$C$30),"0%")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0.15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0.15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0.15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0.15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0.15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0.15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0.15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0.15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0.15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0.15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0.15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0.15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0.15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0.15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topLeftCell="A13" workbookViewId="0">
      <selection activeCell="E23" sqref="E23"/>
    </sheetView>
  </sheetViews>
  <sheetFormatPr defaultRowHeight="17.399999999999999"/>
  <cols>
    <col min="1" max="1" width="3.59765625" customWidth="1"/>
    <col min="2" max="2" width="11.19921875" bestFit="1" customWidth="1"/>
    <col min="3" max="3" width="14.09765625" bestFit="1" customWidth="1"/>
    <col min="4" max="7" width="12.59765625" bestFit="1" customWidth="1"/>
    <col min="8" max="8" width="8.5" bestFit="1" customWidth="1"/>
    <col min="9" max="10" width="12.59765625" bestFit="1" customWidth="1"/>
    <col min="11" max="12" width="14.19921875" bestFit="1" customWidth="1"/>
    <col min="13" max="14" width="18.796875" bestFit="1" customWidth="1"/>
  </cols>
  <sheetData>
    <row r="2" spans="2:8">
      <c r="B2" s="12"/>
      <c r="C2" s="12"/>
      <c r="D2" s="21" t="s">
        <v>6</v>
      </c>
      <c r="E2" s="12"/>
      <c r="F2" s="12"/>
      <c r="G2" s="12"/>
      <c r="H2" s="12"/>
    </row>
    <row r="3" spans="2:8">
      <c r="B3" s="21" t="s">
        <v>170</v>
      </c>
      <c r="C3" s="21" t="s">
        <v>169</v>
      </c>
      <c r="D3" s="22" t="s">
        <v>21</v>
      </c>
      <c r="E3" s="22" t="s">
        <v>25</v>
      </c>
      <c r="F3" s="22" t="s">
        <v>34</v>
      </c>
      <c r="G3" s="22" t="s">
        <v>15</v>
      </c>
      <c r="H3" s="22" t="s">
        <v>159</v>
      </c>
    </row>
    <row r="4" spans="2:8">
      <c r="B4" s="12" t="s">
        <v>160</v>
      </c>
      <c r="C4" s="12"/>
      <c r="D4" s="20"/>
      <c r="E4" s="20"/>
      <c r="F4" s="20"/>
      <c r="G4" s="20"/>
      <c r="H4" s="20"/>
    </row>
    <row r="5" spans="2:8">
      <c r="B5" s="12"/>
      <c r="C5" s="12" t="s">
        <v>166</v>
      </c>
      <c r="D5" s="20" t="s">
        <v>171</v>
      </c>
      <c r="E5" s="20">
        <v>144.66666666666666</v>
      </c>
      <c r="F5" s="20">
        <v>118.33333333333333</v>
      </c>
      <c r="G5" s="20" t="s">
        <v>171</v>
      </c>
      <c r="H5" s="20">
        <v>131.5</v>
      </c>
    </row>
    <row r="6" spans="2:8">
      <c r="B6" s="12"/>
      <c r="C6" s="12" t="s">
        <v>168</v>
      </c>
      <c r="D6" s="20" t="s">
        <v>171</v>
      </c>
      <c r="E6" s="20">
        <v>898000</v>
      </c>
      <c r="F6" s="20">
        <v>945000</v>
      </c>
      <c r="G6" s="20" t="s">
        <v>171</v>
      </c>
      <c r="H6" s="20">
        <v>921500</v>
      </c>
    </row>
    <row r="7" spans="2:8">
      <c r="B7" s="12" t="s">
        <v>161</v>
      </c>
      <c r="C7" s="12"/>
      <c r="D7" s="20"/>
      <c r="E7" s="20"/>
      <c r="F7" s="20"/>
      <c r="G7" s="20"/>
      <c r="H7" s="20"/>
    </row>
    <row r="8" spans="2:8">
      <c r="B8" s="12"/>
      <c r="C8" s="12" t="s">
        <v>166</v>
      </c>
      <c r="D8" s="20">
        <v>103</v>
      </c>
      <c r="E8" s="20">
        <v>49.5</v>
      </c>
      <c r="F8" s="20">
        <v>132.5</v>
      </c>
      <c r="G8" s="20" t="s">
        <v>171</v>
      </c>
      <c r="H8" s="20">
        <v>93.4</v>
      </c>
    </row>
    <row r="9" spans="2:8">
      <c r="B9" s="12"/>
      <c r="C9" s="12" t="s">
        <v>168</v>
      </c>
      <c r="D9" s="20">
        <v>1071000</v>
      </c>
      <c r="E9" s="20">
        <v>231000</v>
      </c>
      <c r="F9" s="20">
        <v>1065500</v>
      </c>
      <c r="G9" s="20" t="s">
        <v>171</v>
      </c>
      <c r="H9" s="20">
        <v>732800</v>
      </c>
    </row>
    <row r="10" spans="2:8">
      <c r="B10" s="12" t="s">
        <v>162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166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168</v>
      </c>
      <c r="D12" s="20">
        <v>1147500</v>
      </c>
      <c r="E12" s="20">
        <v>555000</v>
      </c>
      <c r="F12" s="20">
        <v>335333.33333333331</v>
      </c>
      <c r="G12" s="20">
        <v>908000</v>
      </c>
      <c r="H12" s="20">
        <v>664875</v>
      </c>
    </row>
    <row r="13" spans="2:8">
      <c r="B13" s="12" t="s">
        <v>163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166</v>
      </c>
      <c r="D14" s="20">
        <v>39</v>
      </c>
      <c r="E14" s="20">
        <v>127</v>
      </c>
      <c r="F14" s="20" t="s">
        <v>171</v>
      </c>
      <c r="G14" s="20">
        <v>86</v>
      </c>
      <c r="H14" s="20">
        <v>84.5</v>
      </c>
    </row>
    <row r="15" spans="2:8">
      <c r="B15" s="12"/>
      <c r="C15" s="12" t="s">
        <v>168</v>
      </c>
      <c r="D15" s="20">
        <v>180000</v>
      </c>
      <c r="E15" s="20">
        <v>864000</v>
      </c>
      <c r="F15" s="20" t="s">
        <v>171</v>
      </c>
      <c r="G15" s="20">
        <v>495000</v>
      </c>
      <c r="H15" s="20">
        <v>508500</v>
      </c>
    </row>
    <row r="16" spans="2:8">
      <c r="B16" s="12" t="s">
        <v>164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166</v>
      </c>
      <c r="D17" s="20">
        <v>188</v>
      </c>
      <c r="E17" s="20">
        <v>158</v>
      </c>
      <c r="F17" s="20" t="s">
        <v>171</v>
      </c>
      <c r="G17" s="20">
        <v>151.5</v>
      </c>
      <c r="H17" s="20">
        <v>162.25</v>
      </c>
    </row>
    <row r="18" spans="2:8">
      <c r="B18" s="12"/>
      <c r="C18" s="12" t="s">
        <v>168</v>
      </c>
      <c r="D18" s="20">
        <v>1485000</v>
      </c>
      <c r="E18" s="20">
        <v>990000</v>
      </c>
      <c r="F18" s="20" t="s">
        <v>171</v>
      </c>
      <c r="G18" s="20">
        <v>701500</v>
      </c>
      <c r="H18" s="20">
        <v>969500</v>
      </c>
    </row>
    <row r="19" spans="2:8">
      <c r="B19" s="12" t="s">
        <v>165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167</v>
      </c>
      <c r="C20" s="12"/>
      <c r="D20" s="20">
        <v>1006200</v>
      </c>
      <c r="E20" s="20">
        <v>680000</v>
      </c>
      <c r="F20" s="20">
        <v>746500</v>
      </c>
      <c r="G20" s="20">
        <v>660200</v>
      </c>
      <c r="H20" s="20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B11" sqref="B11:E16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3">
        <v>151012.5</v>
      </c>
      <c r="D12" s="23">
        <v>87051.5</v>
      </c>
      <c r="E12" s="23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3">
        <v>101774</v>
      </c>
      <c r="D13" s="23">
        <v>83765</v>
      </c>
      <c r="E13" s="23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3">
        <v>106827</v>
      </c>
      <c r="D14" s="23">
        <v>63584</v>
      </c>
      <c r="E14" s="23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3">
        <v>76324</v>
      </c>
      <c r="D15" s="23">
        <v>84321</v>
      </c>
      <c r="E15" s="23">
        <v>61351</v>
      </c>
      <c r="F15" s="9"/>
    </row>
    <row r="16" spans="2:10">
      <c r="B16" s="1" t="s">
        <v>118</v>
      </c>
      <c r="C16" s="23">
        <v>117270</v>
      </c>
      <c r="D16" s="23">
        <v>99273.5</v>
      </c>
      <c r="E16" s="23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325F2FE1-0A3C-4DA4-9233-9A9362E0D76B}">
      <formula1>$B$12:$B$16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3" workbookViewId="0">
      <selection activeCell="N20" sqref="N20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O15" sqref="O15"/>
    </sheetView>
  </sheetViews>
  <sheetFormatPr defaultRowHeight="17.399999999999999"/>
  <cols>
    <col min="3" max="3" width="11.09765625" bestFit="1" customWidth="1"/>
    <col min="4" max="4" width="8.59765625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4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4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4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4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4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4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4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4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4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4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4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4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4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4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4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4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4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4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4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4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4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4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4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4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4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4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4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ile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O9" sqref="O9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alswjd3481@hanmail.net</cp:lastModifiedBy>
  <cp:lastPrinted>2024-12-02T07:36:53Z</cp:lastPrinted>
  <dcterms:created xsi:type="dcterms:W3CDTF">2023-07-14T11:40:39Z</dcterms:created>
  <dcterms:modified xsi:type="dcterms:W3CDTF">2024-12-02T08:38:31Z</dcterms:modified>
</cp:coreProperties>
</file>