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 hidePivotFieldList="1"/>
  <mc:AlternateContent xmlns:mc="http://schemas.openxmlformats.org/markup-compatibility/2006">
    <mc:Choice Requires="x15">
      <x15ac:absPath xmlns:x15ac="http://schemas.microsoft.com/office/spreadsheetml/2010/11/ac" url="C:\Users\user\Downloads\2025_기본서_컴활1급실기_학습자료_240910 update\길벗컴활1급\01 엑셀\03 기본모의고사\"/>
    </mc:Choice>
  </mc:AlternateContent>
  <bookViews>
    <workbookView xWindow="0" yWindow="0" windowWidth="23040" windowHeight="9060" tabRatio="765" activeTab="7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8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62913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2" l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F11" i="2" a="1"/>
  <c r="F11" i="2" s="1"/>
  <c r="F12" i="2" a="1"/>
  <c r="F12" i="2" s="1"/>
  <c r="F10" i="2" a="1"/>
  <c r="F10" i="2" s="1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10" i="2" a="1"/>
  <c r="B10" i="2" s="1"/>
  <c r="C4" i="2"/>
  <c r="C5" i="2"/>
  <c r="C6" i="2"/>
  <c r="C3" i="2"/>
  <c r="A34" i="1"/>
  <c r="I23" i="2"/>
  <c r="I31" i="2"/>
  <c r="I39" i="2"/>
  <c r="I24" i="2"/>
  <c r="I32" i="2"/>
  <c r="I25" i="2"/>
  <c r="I33" i="2"/>
  <c r="I38" i="2"/>
  <c r="I26" i="2"/>
  <c r="I34" i="2"/>
  <c r="I37" i="2"/>
  <c r="I30" i="2"/>
  <c r="I27" i="2"/>
  <c r="I35" i="2"/>
  <c r="I28" i="2"/>
  <c r="I36" i="2"/>
  <c r="I21" i="2"/>
  <c r="I29" i="2"/>
  <c r="I22" i="2"/>
  <c r="I20" i="2"/>
  <c r="F21" i="2"/>
  <c r="F29" i="2"/>
  <c r="F37" i="2"/>
  <c r="F36" i="2"/>
  <c r="F22" i="2"/>
  <c r="F30" i="2"/>
  <c r="F38" i="2"/>
  <c r="F23" i="2"/>
  <c r="F31" i="2"/>
  <c r="F39" i="2"/>
  <c r="F24" i="2"/>
  <c r="F32" i="2"/>
  <c r="F34" i="2"/>
  <c r="F25" i="2"/>
  <c r="F33" i="2"/>
  <c r="F26" i="2"/>
  <c r="F27" i="2"/>
  <c r="F35" i="2"/>
  <c r="F28" i="2"/>
  <c r="F20" i="2"/>
  <c r="D3" i="6" l="1"/>
  <c r="D4" i="6"/>
  <c r="D5" i="6"/>
  <c r="D6" i="6"/>
</calcChain>
</file>

<file path=xl/connections.xml><?xml version="1.0" encoding="utf-8"?>
<connections xmlns="http://schemas.openxmlformats.org/spreadsheetml/2006/main">
  <connection id="1" name="MS Access Database_Query" type="1" refreshedVersion="6">
    <dbPr connection="DSN=MS Access Database;DBQ=C:\Users\user\Downloads\2025_기본서_컴활1급실기_학습자료_240910 update\길벗컴활1급\01 엑셀\03 기본모의고사\성적.accdb;DefaultDir=C:\Users\user\Downloads\2025_기본서_컴활1급실기_학습자료_240910 update\길벗컴활1급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사원평가정보 사원평가정보"/>
  </connection>
</connections>
</file>

<file path=xl/sharedStrings.xml><?xml version="1.0" encoding="utf-8"?>
<sst xmlns="http://schemas.openxmlformats.org/spreadsheetml/2006/main" count="280" uniqueCount="187">
  <si>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</si>
  <si>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</si>
  <si>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</si>
  <si>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</si>
  <si>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</si>
  <si>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</si>
  <si>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</si>
  <si>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</si>
  <si>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</si>
  <si>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</si>
  <si>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</si>
  <si>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</si>
  <si>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</si>
  <si>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</si>
  <si>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</si>
  <si>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</si>
  <si>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</si>
  <si>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</si>
  <si>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</si>
  <si>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</si>
  <si>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</si>
  <si>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</si>
  <si>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</si>
  <si>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</si>
  <si>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</si>
  <si>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</si>
  <si>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</si>
  <si>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</si>
  <si>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</si>
  <si>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</si>
  <si>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</si>
  <si>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</si>
  <si>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</si>
  <si>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</si>
  <si>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</si>
  <si>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</si>
  <si>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</si>
  <si>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</si>
  <si>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</si>
  <si>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</si>
  <si>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</si>
  <si>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</si>
  <si>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</si>
  <si>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</si>
  <si>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</si>
  <si>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</si>
  <si>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</si>
  <si>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</si>
  <si>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</si>
  <si>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</si>
  <si>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</si>
  <si>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</si>
  <si>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</si>
  <si>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</si>
  <si>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</si>
  <si>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</si>
  <si>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</si>
  <si>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</si>
  <si>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</si>
  <si>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</si>
  <si>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</si>
  <si>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</si>
  <si>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</si>
  <si>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</si>
  <si>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</si>
  <si>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</si>
  <si>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</si>
  <si>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</si>
  <si>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</si>
  <si>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</si>
  <si>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</si>
  <si>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</si>
  <si>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</si>
  <si>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</si>
  <si>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</si>
  <si>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</si>
  <si>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</si>
  <si>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</si>
  <si>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</si>
  <si>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</si>
  <si>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</si>
  <si>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</si>
  <si>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</si>
  <si>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</si>
  <si>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</si>
  <si>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</si>
  <si>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</si>
  <si>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</si>
  <si>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</si>
  <si>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</si>
  <si>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</si>
  <si>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</si>
  <si>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</si>
  <si>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</si>
  <si>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</si>
  <si>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</si>
  <si>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</si>
  <si>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</si>
  <si>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</si>
  <si>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</si>
  <si>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</si>
  <si>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</si>
  <si>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</si>
  <si>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</si>
  <si>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</si>
  <si>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</si>
  <si>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</si>
  <si>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</si>
  <si>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</si>
  <si>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</si>
  <si>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</si>
  <si>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</si>
  <si>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</si>
  <si>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</si>
  <si>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</si>
  <si>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</si>
  <si>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</si>
  <si>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</si>
  <si>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</si>
  <si>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</si>
  <si>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</si>
  <si>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</si>
  <si>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</si>
  <si>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</si>
  <si>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</si>
  <si>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</si>
  <si>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</si>
  <si>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</si>
  <si>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</si>
  <si>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</si>
  <si>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</si>
  <si>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</si>
  <si>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</si>
  <si>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</si>
  <si>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</si>
  <si>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</si>
  <si>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</si>
  <si>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</si>
  <si>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</si>
  <si>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</si>
  <si>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</si>
  <si>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</si>
  <si>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</si>
  <si>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</si>
  <si>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</si>
  <si>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</si>
  <si>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</si>
  <si>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</si>
  <si>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</si>
  <si>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</si>
  <si>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</si>
  <si>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</si>
  <si>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</si>
  <si>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</si>
  <si>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</si>
  <si>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</si>
  <si>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</si>
  <si>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</si>
  <si>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</si>
  <si>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</si>
  <si>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</si>
  <si>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</si>
  <si>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</si>
  <si>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</si>
  <si>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</si>
  <si>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</si>
  <si>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</si>
  <si>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</si>
  <si>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</si>
  <si>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</si>
  <si>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</si>
  <si>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</si>
  <si>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</si>
  <si>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부서</t>
    <phoneticPr fontId="2" type="noConversion"/>
  </si>
  <si>
    <t>판매1팀</t>
    <phoneticPr fontId="2" type="noConversion"/>
  </si>
  <si>
    <t>입사연도</t>
    <phoneticPr fontId="2" type="noConversion"/>
  </si>
  <si>
    <t>&gt;=2021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</si>
  <si>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</si>
  <si>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</si>
  <si>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</si>
  <si>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</si>
  <si>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</si>
  <si>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마소희</t>
  </si>
  <si>
    <t>최민정</t>
  </si>
  <si>
    <t>우성룡</t>
  </si>
  <si>
    <t>박혁거</t>
  </si>
  <si>
    <t>컴활합격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</si>
</sst>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9" formatCode="0&quot;점&quot;"/>
    <numFmt numFmtId="180" formatCode="[Red][&gt;=120]&quot;★&quot;* 0;[Blue][&gt;=100]&quot;☆&quot;* 0;0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59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0" borderId="26" xfId="0" applyBorder="1" applyAlignment="1">
      <alignment horizontal="center" vertical="center"/>
    </xf>
    <xf numFmtId="180" fontId="0" fillId="0" borderId="3" xfId="0" applyNumberFormat="1" applyBorder="1">
      <alignment vertical="center"/>
    </xf>
    <xf numFmtId="180" fontId="0" fillId="0" borderId="4" xfId="0" applyNumberFormat="1" applyBorder="1">
      <alignment vertical="center"/>
    </xf>
    <xf numFmtId="180" fontId="0" fillId="0" borderId="6" xfId="0" applyNumberFormat="1" applyBorder="1">
      <alignment vertical="center"/>
    </xf>
    <xf numFmtId="180" fontId="0" fillId="0" borderId="7" xfId="0" applyNumberFormat="1" applyBorder="1">
      <alignment vertical="center"/>
    </xf>
    <xf numFmtId="180" fontId="0" fillId="0" borderId="9" xfId="0" applyNumberFormat="1" applyBorder="1">
      <alignment vertical="center"/>
    </xf>
    <xf numFmtId="180" fontId="0" fillId="0" borderId="1" xfId="0" applyNumberFormat="1" applyBorder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/>
  </cellStyles>
  <dxfs count="4">
    <dxf>
      <fill>
        <patternFill>
          <fgColor indexed="64"/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font>
        <b/>
        <i val="0"/>
        <strike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</a:t>
            </a:r>
            <a:r>
              <a:rPr lang="en-US" altLang="ko-KR" baseline="0"/>
              <a:t> 2</a:t>
            </a:r>
            <a:r>
              <a:rPr lang="ko-KR" altLang="en-US" baseline="0"/>
              <a:t>차 수주 내역</a:t>
            </a:r>
            <a:endParaRPr lang="ko-KR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F0-4409-AEC9-B66916F99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</xdr:col>
      <xdr:colOff>0</xdr:colOff>
      <xdr:row>9</xdr:row>
      <xdr:rowOff>0</xdr:rowOff>
    </xdr:to>
    <xdr:sp macro="[0]!서식적용" textlink="">
      <xdr:nvSpPr>
        <xdr:cNvPr id="2" name="순서도: 천공 테이프 1"/>
        <xdr:cNvSpPr/>
      </xdr:nvSpPr>
      <xdr:spPr>
        <a:xfrm>
          <a:off x="0" y="1569720"/>
          <a:ext cx="1508760" cy="441960"/>
        </a:xfrm>
        <a:prstGeom prst="flowChartPunchedTap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0</xdr:colOff>
      <xdr:row>9</xdr:row>
      <xdr:rowOff>0</xdr:rowOff>
    </xdr:to>
    <xdr:sp macro="[0]!목표달성" textlink="">
      <xdr:nvSpPr>
        <xdr:cNvPr id="3" name="순서도: 천공 테이프 2"/>
        <xdr:cNvSpPr/>
      </xdr:nvSpPr>
      <xdr:spPr>
        <a:xfrm>
          <a:off x="1508760" y="1569720"/>
          <a:ext cx="1508760" cy="441960"/>
        </a:xfrm>
        <a:prstGeom prst="flowChartPunchedTap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0</xdr:row>
          <xdr:rowOff>198120</xdr:rowOff>
        </xdr:from>
        <xdr:to>
          <xdr:col>5</xdr:col>
          <xdr:colOff>571500</xdr:colOff>
          <xdr:row>3</xdr:row>
          <xdr:rowOff>129540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600.932587268515" createdVersion="6" refreshedVersion="6" minRefreshableVersion="3" recordCount="37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2" applyNumberFormats="0" applyBorderFormats="0" applyFontFormats="0" applyPatternFormats="0" applyAlignmentFormats="0" applyWidthHeightFormats="1" dataCaption="값" updatedVersion="6" minRefreshableVersion="3" useAutoFormatting="1" rowGrandTotals="0" colGrandTotals="0" itemPrintTitles="1" createdVersion="6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0"/>
        <item x="2"/>
        <item x="3"/>
        <item t="default"/>
      </items>
    </pivotField>
    <pivotField dataField="1" compact="0" showAll="0">
      <items count="15">
        <item x="4"/>
        <item x="5"/>
        <item x="8"/>
        <item x="11"/>
        <item x="9"/>
        <item x="3"/>
        <item x="1"/>
        <item x="2"/>
        <item x="10"/>
        <item x="0"/>
        <item x="6"/>
        <item x="7"/>
        <item x="13"/>
        <item x="12"/>
        <item t="default"/>
      </items>
    </pivotField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 numFmtId="179"/>
    <dataField name="평균 : 영어듣기" fld="3" subtotal="average" baseField="1" baseItem="0" numFmtId="179"/>
    <dataField name="평균 : 전산이론" fld="4" subtotal="average" baseField="1" baseItem="0" numFmtId="179"/>
    <dataField name="평균 : 전산실기" fld="5" subtotal="average" baseField="1" baseItem="0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표1" displayName="표1" ref="A1:F11" totalsRowShown="0">
  <autoFilter ref="A1:F11"/>
  <tableColumns count="6">
    <tableColumn id="1" name="이름"/>
    <tableColumn id="2" name="부서명"/>
    <tableColumn id="3" name="영어독해"/>
    <tableColumn id="4" name="영어듣기"/>
    <tableColumn id="5" name="전산이론"/>
    <tableColumn id="6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43"/>
  <sheetViews>
    <sheetView workbookViewId="0">
      <selection activeCell="G11" sqref="G11"/>
    </sheetView>
  </sheetViews>
  <sheetFormatPr defaultRowHeight="17.399999999999999" x14ac:dyDescent="0.4"/>
  <cols>
    <col min="1" max="1" width="12" customWidth="1"/>
    <col min="3" max="3" width="6.69921875" customWidth="1"/>
  </cols>
  <sheetData>
    <row r="1" spans="1:18" x14ac:dyDescent="0.4">
      <c r="A1" t="s">
        <v>168</v>
      </c>
    </row>
    <row r="3" spans="1:18" x14ac:dyDescent="0.4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 x14ac:dyDescent="0.4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 x14ac:dyDescent="0.4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 x14ac:dyDescent="0.4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 x14ac:dyDescent="0.4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 x14ac:dyDescent="0.4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 x14ac:dyDescent="0.4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 x14ac:dyDescent="0.4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 x14ac:dyDescent="0.4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 x14ac:dyDescent="0.4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 x14ac:dyDescent="0.4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 x14ac:dyDescent="0.4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 x14ac:dyDescent="0.4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 x14ac:dyDescent="0.4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 x14ac:dyDescent="0.4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 x14ac:dyDescent="0.4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 x14ac:dyDescent="0.4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 x14ac:dyDescent="0.4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 x14ac:dyDescent="0.4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 x14ac:dyDescent="0.4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 x14ac:dyDescent="0.4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 x14ac:dyDescent="0.4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 x14ac:dyDescent="0.4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 x14ac:dyDescent="0.4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 x14ac:dyDescent="0.4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 x14ac:dyDescent="0.4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 x14ac:dyDescent="0.4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 x14ac:dyDescent="0.4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 x14ac:dyDescent="0.4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 x14ac:dyDescent="0.4">
      <c r="A33" t="s">
        <v>172</v>
      </c>
    </row>
    <row r="34" spans="1:7" x14ac:dyDescent="0.4">
      <c r="A34" t="b">
        <f>AND(AVERAGE(C4:E4)&gt;=80, F4&gt;=G4)</f>
        <v>0</v>
      </c>
    </row>
    <row r="36" spans="1:7" x14ac:dyDescent="0.4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 x14ac:dyDescent="0.4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 x14ac:dyDescent="0.4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 x14ac:dyDescent="0.4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 x14ac:dyDescent="0.4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 x14ac:dyDescent="0.4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 x14ac:dyDescent="0.4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 x14ac:dyDescent="0.4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3" priority="1">
      <formula>COUNTIF($C4:$G4,"&gt;=80")=5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39"/>
  <sheetViews>
    <sheetView zoomScale="78" zoomScaleNormal="78" workbookViewId="0">
      <selection activeCell="E3" sqref="E3:G3"/>
    </sheetView>
  </sheetViews>
  <sheetFormatPr defaultRowHeight="17.399999999999999" x14ac:dyDescent="0.4"/>
  <cols>
    <col min="2" max="2" width="11.59765625" bestFit="1" customWidth="1"/>
    <col min="5" max="5" width="15.5" customWidth="1"/>
    <col min="6" max="6" width="12.8984375" customWidth="1"/>
    <col min="7" max="7" width="14" customWidth="1"/>
    <col min="8" max="8" width="11.59765625" customWidth="1"/>
    <col min="9" max="9" width="11.09765625" bestFit="1" customWidth="1"/>
  </cols>
  <sheetData>
    <row r="1" spans="1:9" x14ac:dyDescent="0.4">
      <c r="A1" t="s">
        <v>21</v>
      </c>
      <c r="E1" t="s">
        <v>14</v>
      </c>
    </row>
    <row r="2" spans="1:9" x14ac:dyDescent="0.4">
      <c r="A2" s="1" t="s">
        <v>22</v>
      </c>
      <c r="B2" s="1" t="s">
        <v>22</v>
      </c>
      <c r="C2" s="2" t="s">
        <v>23</v>
      </c>
      <c r="E2" s="39" t="s">
        <v>171</v>
      </c>
      <c r="F2" s="40"/>
      <c r="G2" s="41"/>
      <c r="H2" s="3" t="s">
        <v>173</v>
      </c>
      <c r="I2" s="3" t="s">
        <v>175</v>
      </c>
    </row>
    <row r="3" spans="1:9" x14ac:dyDescent="0.4">
      <c r="A3" s="4">
        <v>2006</v>
      </c>
      <c r="B3" s="4">
        <v>2017</v>
      </c>
      <c r="C3" s="1">
        <f>COUNTIFS($D$20:$D$39,"&gt;=" &amp; A3,$D$20:$D$39,"&lt;=" &amp; B3)</f>
        <v>6</v>
      </c>
      <c r="E3" s="42">
        <f>DSUM(A19:I39,G19,H2:I3)</f>
        <v>1200000</v>
      </c>
      <c r="F3" s="43"/>
      <c r="G3" s="44"/>
      <c r="H3" s="3" t="s">
        <v>174</v>
      </c>
      <c r="I3" s="3" t="s">
        <v>176</v>
      </c>
    </row>
    <row r="4" spans="1:9" x14ac:dyDescent="0.4">
      <c r="A4" s="4">
        <v>2018</v>
      </c>
      <c r="B4" s="4">
        <v>2019</v>
      </c>
      <c r="C4" s="1">
        <f t="shared" ref="C4:C6" si="0">COUNTIFS($D$20:$D$39,"&gt;=" &amp; A4,$D$20:$D$39,"&lt;=" &amp; B4)</f>
        <v>1</v>
      </c>
      <c r="H4" s="3"/>
      <c r="I4" s="3"/>
    </row>
    <row r="5" spans="1:9" x14ac:dyDescent="0.4">
      <c r="A5" s="4">
        <v>2020</v>
      </c>
      <c r="B5" s="4">
        <v>2021</v>
      </c>
      <c r="C5" s="1">
        <f t="shared" si="0"/>
        <v>7</v>
      </c>
    </row>
    <row r="6" spans="1:9" x14ac:dyDescent="0.4">
      <c r="A6" s="4">
        <v>2022</v>
      </c>
      <c r="B6" s="4">
        <v>2023</v>
      </c>
      <c r="C6" s="1">
        <f t="shared" si="0"/>
        <v>6</v>
      </c>
    </row>
    <row r="8" spans="1:9" x14ac:dyDescent="0.4">
      <c r="A8" t="s">
        <v>24</v>
      </c>
      <c r="E8" t="s">
        <v>25</v>
      </c>
    </row>
    <row r="9" spans="1:9" x14ac:dyDescent="0.4">
      <c r="A9" s="1" t="s">
        <v>26</v>
      </c>
      <c r="B9" s="2" t="s">
        <v>27</v>
      </c>
      <c r="E9" s="1"/>
      <c r="F9" s="2" t="s">
        <v>28</v>
      </c>
    </row>
    <row r="10" spans="1:9" x14ac:dyDescent="0.4">
      <c r="A10" s="1" t="s">
        <v>29</v>
      </c>
      <c r="B10" s="5">
        <f t="array" ref="B10">TRUNC(AVERAGE(IF(($A$20:$A$39=A10),$G$20:$G$39)))</f>
        <v>1333333</v>
      </c>
      <c r="E10" s="2" t="s">
        <v>30</v>
      </c>
      <c r="F10" s="6">
        <f t="array" ref="F10">SUM(IF(IFERROR((FIND("판매",$A$20:$A$39)&gt;=1),FALSE)*(RIGHT($A$20:$A$39,2)=E10),$G$20:$G$39))</f>
        <v>4000000</v>
      </c>
    </row>
    <row r="11" spans="1:9" x14ac:dyDescent="0.4">
      <c r="A11" s="1" t="s">
        <v>31</v>
      </c>
      <c r="B11" s="5">
        <f t="array" ref="B11">TRUNC(AVERAGE(IF(($A$20:$A$39=A11),$G$20:$G$39)))</f>
        <v>1250000</v>
      </c>
      <c r="E11" s="2" t="s">
        <v>32</v>
      </c>
      <c r="F11" s="6">
        <f t="array" ref="F11">SUM(IF(IFERROR((FIND("판매",$A$20:$A$39)&gt;=1),FALSE)*(RIGHT($A$20:$A$39,2)=E11),$G$20:$G$39))</f>
        <v>5000000</v>
      </c>
    </row>
    <row r="12" spans="1:9" x14ac:dyDescent="0.4">
      <c r="A12" s="1" t="s">
        <v>33</v>
      </c>
      <c r="B12" s="5">
        <f t="array" ref="B12">TRUNC(AVERAGE(IF(($A$20:$A$39=A12),$G$20:$G$39)))</f>
        <v>1266666</v>
      </c>
      <c r="E12" s="2" t="s">
        <v>34</v>
      </c>
      <c r="F12" s="6">
        <f t="array" ref="F12">SUM(IF(IFERROR((FIND("판매",$A$20:$A$39)&gt;=1),FALSE)*(RIGHT($A$20:$A$39,2)=E12),$G$20:$G$39))</f>
        <v>3800000</v>
      </c>
    </row>
    <row r="13" spans="1:9" x14ac:dyDescent="0.4">
      <c r="A13" s="1" t="s">
        <v>35</v>
      </c>
      <c r="B13" s="5">
        <f t="array" ref="B13">TRUNC(AVERAGE(IF(($A$20:$A$39=A13),$G$20:$G$39)))</f>
        <v>1137500</v>
      </c>
    </row>
    <row r="14" spans="1:9" x14ac:dyDescent="0.4">
      <c r="A14" s="1" t="s">
        <v>36</v>
      </c>
      <c r="B14" s="5">
        <f t="array" ref="B14">TRUNC(AVERAGE(IF(($A$20:$A$39=A14),$G$20:$G$39)))</f>
        <v>1233333</v>
      </c>
    </row>
    <row r="15" spans="1:9" x14ac:dyDescent="0.4">
      <c r="A15" s="1" t="s">
        <v>37</v>
      </c>
      <c r="B15" s="5">
        <f t="array" ref="B15">TRUNC(AVERAGE(IF(($A$20:$A$39=A15),$G$20:$G$39)))</f>
        <v>1175000</v>
      </c>
    </row>
    <row r="18" spans="1:9" x14ac:dyDescent="0.4">
      <c r="A18" t="s">
        <v>38</v>
      </c>
      <c r="H18" t="s">
        <v>39</v>
      </c>
      <c r="I18" s="7">
        <v>45170</v>
      </c>
    </row>
    <row r="19" spans="1:9" x14ac:dyDescent="0.4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 x14ac:dyDescent="0.4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 t="e">
        <f ca="1">ifs(LEFT(C20,1)="p","부장",LEFT(C20,1)="k","과장",LEFT(C20,1)="d","대리",LEFT(C20,1)="s","사원")</f>
        <v>#NAME?</v>
      </c>
      <c r="G20" s="10">
        <v>1450000</v>
      </c>
      <c r="H20" s="10">
        <v>145000</v>
      </c>
      <c r="I20" s="1" t="str">
        <f>fn비고(D20)</f>
        <v>장기근속</v>
      </c>
    </row>
    <row r="21" spans="1:9" x14ac:dyDescent="0.4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UPPER(REPLACE(C21,2,0,RIGHT(D21,2)))</f>
        <v>K2012</v>
      </c>
      <c r="F21" s="1" t="e">
        <f t="shared" ref="F21:F39" ca="1" si="2">ifs(LEFT(C21,1)="p","부장",LEFT(C21,1)="k","과장",LEFT(C21,1)="d","대리",LEFT(C21,1)="s","사원")</f>
        <v>#NAME?</v>
      </c>
      <c r="G21" s="10">
        <v>1350000</v>
      </c>
      <c r="H21" s="10">
        <v>67500</v>
      </c>
      <c r="I21" s="1" t="str">
        <f t="shared" ref="I21:I39" si="3">fn비고(D21)</f>
        <v/>
      </c>
    </row>
    <row r="22" spans="1:9" x14ac:dyDescent="0.4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e">
        <f t="shared" ca="1" si="2"/>
        <v>#NAME?</v>
      </c>
      <c r="G22" s="10">
        <v>1350000</v>
      </c>
      <c r="H22" s="10">
        <v>67500</v>
      </c>
      <c r="I22" s="1" t="str">
        <f t="shared" si="3"/>
        <v/>
      </c>
    </row>
    <row r="23" spans="1:9" x14ac:dyDescent="0.4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e">
        <f t="shared" ca="1" si="2"/>
        <v>#NAME?</v>
      </c>
      <c r="G23" s="10">
        <v>1350000</v>
      </c>
      <c r="H23" s="10">
        <v>67500</v>
      </c>
      <c r="I23" s="1" t="str">
        <f t="shared" si="3"/>
        <v/>
      </c>
    </row>
    <row r="24" spans="1:9" x14ac:dyDescent="0.4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e">
        <f t="shared" ca="1" si="2"/>
        <v>#NAME?</v>
      </c>
      <c r="G24" s="10">
        <v>1000000</v>
      </c>
      <c r="H24" s="10">
        <v>30000</v>
      </c>
      <c r="I24" s="1" t="str">
        <f t="shared" si="3"/>
        <v/>
      </c>
    </row>
    <row r="25" spans="1:9" x14ac:dyDescent="0.4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e">
        <f t="shared" ca="1" si="2"/>
        <v>#NAME?</v>
      </c>
      <c r="G25" s="10">
        <v>1350000</v>
      </c>
      <c r="H25" s="10">
        <v>67500</v>
      </c>
      <c r="I25" s="1" t="str">
        <f t="shared" si="3"/>
        <v/>
      </c>
    </row>
    <row r="26" spans="1:9" x14ac:dyDescent="0.4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e">
        <f t="shared" ca="1" si="2"/>
        <v>#NAME?</v>
      </c>
      <c r="G26" s="10">
        <v>1350000</v>
      </c>
      <c r="H26" s="10">
        <v>67500</v>
      </c>
      <c r="I26" s="1" t="str">
        <f t="shared" si="3"/>
        <v/>
      </c>
    </row>
    <row r="27" spans="1:9" x14ac:dyDescent="0.4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e">
        <f t="shared" ca="1" si="2"/>
        <v>#NAME?</v>
      </c>
      <c r="G27" s="10">
        <v>1200000</v>
      </c>
      <c r="H27" s="10">
        <v>84000</v>
      </c>
      <c r="I27" s="1" t="str">
        <f t="shared" si="3"/>
        <v/>
      </c>
    </row>
    <row r="28" spans="1:9" x14ac:dyDescent="0.4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e">
        <f t="shared" ca="1" si="2"/>
        <v>#NAME?</v>
      </c>
      <c r="G28" s="10">
        <v>1000000</v>
      </c>
      <c r="H28" s="10">
        <v>50000</v>
      </c>
      <c r="I28" s="1" t="str">
        <f t="shared" si="3"/>
        <v/>
      </c>
    </row>
    <row r="29" spans="1:9" x14ac:dyDescent="0.4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e">
        <f t="shared" ca="1" si="2"/>
        <v>#NAME?</v>
      </c>
      <c r="G29" s="10">
        <v>1450000</v>
      </c>
      <c r="H29" s="10">
        <v>101500</v>
      </c>
      <c r="I29" s="1" t="str">
        <f t="shared" si="3"/>
        <v>장기근속</v>
      </c>
    </row>
    <row r="30" spans="1:9" x14ac:dyDescent="0.4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e">
        <f t="shared" ca="1" si="2"/>
        <v>#NAME?</v>
      </c>
      <c r="G30" s="10">
        <v>1350000</v>
      </c>
      <c r="H30" s="10">
        <v>94500</v>
      </c>
      <c r="I30" s="1" t="str">
        <f t="shared" si="3"/>
        <v>장기근속</v>
      </c>
    </row>
    <row r="31" spans="1:9" x14ac:dyDescent="0.4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e">
        <f t="shared" ca="1" si="2"/>
        <v>#NAME?</v>
      </c>
      <c r="G31" s="10">
        <v>1200000</v>
      </c>
      <c r="H31" s="10">
        <v>60000</v>
      </c>
      <c r="I31" s="1" t="str">
        <f t="shared" si="3"/>
        <v/>
      </c>
    </row>
    <row r="32" spans="1:9" x14ac:dyDescent="0.4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e">
        <f t="shared" ca="1" si="2"/>
        <v>#NAME?</v>
      </c>
      <c r="G32" s="10">
        <v>1000000</v>
      </c>
      <c r="H32" s="10">
        <v>30000</v>
      </c>
      <c r="I32" s="1" t="str">
        <f t="shared" si="3"/>
        <v/>
      </c>
    </row>
    <row r="33" spans="1:9" x14ac:dyDescent="0.4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e">
        <f t="shared" ca="1" si="2"/>
        <v>#NAME?</v>
      </c>
      <c r="G33" s="10">
        <v>1450000</v>
      </c>
      <c r="H33" s="10">
        <v>101500</v>
      </c>
      <c r="I33" s="1" t="str">
        <f t="shared" si="3"/>
        <v>장기근속</v>
      </c>
    </row>
    <row r="34" spans="1:9" x14ac:dyDescent="0.4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e">
        <f t="shared" ca="1" si="2"/>
        <v>#NAME?</v>
      </c>
      <c r="G34" s="10">
        <v>1000000</v>
      </c>
      <c r="H34" s="10">
        <v>50000</v>
      </c>
      <c r="I34" s="1" t="str">
        <f t="shared" si="3"/>
        <v/>
      </c>
    </row>
    <row r="35" spans="1:9" x14ac:dyDescent="0.4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e">
        <f t="shared" ca="1" si="2"/>
        <v>#NAME?</v>
      </c>
      <c r="G35" s="10">
        <v>1350000</v>
      </c>
      <c r="H35" s="10">
        <v>67500</v>
      </c>
      <c r="I35" s="1" t="str">
        <f t="shared" si="3"/>
        <v/>
      </c>
    </row>
    <row r="36" spans="1:9" x14ac:dyDescent="0.4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e">
        <f t="shared" ca="1" si="2"/>
        <v>#NAME?</v>
      </c>
      <c r="G36" s="10">
        <v>1000000</v>
      </c>
      <c r="H36" s="10">
        <v>30000</v>
      </c>
      <c r="I36" s="1" t="str">
        <f t="shared" si="3"/>
        <v/>
      </c>
    </row>
    <row r="37" spans="1:9" x14ac:dyDescent="0.4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e">
        <f t="shared" ca="1" si="2"/>
        <v>#NAME?</v>
      </c>
      <c r="G37" s="10">
        <v>1200000</v>
      </c>
      <c r="H37" s="10">
        <v>36000</v>
      </c>
      <c r="I37" s="1" t="str">
        <f t="shared" si="3"/>
        <v/>
      </c>
    </row>
    <row r="38" spans="1:9" x14ac:dyDescent="0.4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e">
        <f t="shared" ca="1" si="2"/>
        <v>#NAME?</v>
      </c>
      <c r="G38" s="10">
        <v>1350000</v>
      </c>
      <c r="H38" s="10">
        <v>94500</v>
      </c>
      <c r="I38" s="1" t="str">
        <f t="shared" si="3"/>
        <v/>
      </c>
    </row>
    <row r="39" spans="1:9" x14ac:dyDescent="0.4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e">
        <f t="shared" ca="1" si="2"/>
        <v>#NAME?</v>
      </c>
      <c r="G39" s="10">
        <v>1000000</v>
      </c>
      <c r="H39" s="10">
        <v>50000</v>
      </c>
      <c r="I39" s="1" t="str">
        <f t="shared" si="3"/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11"/>
  <sheetViews>
    <sheetView workbookViewId="0">
      <selection activeCell="E23" sqref="E23"/>
    </sheetView>
  </sheetViews>
  <sheetFormatPr defaultRowHeight="17.399999999999999" x14ac:dyDescent="0.4"/>
  <cols>
    <col min="3" max="6" width="9.796875" customWidth="1"/>
  </cols>
  <sheetData>
    <row r="1" spans="1:6" x14ac:dyDescent="0.4">
      <c r="A1" t="s">
        <v>0</v>
      </c>
      <c r="B1" t="s">
        <v>88</v>
      </c>
      <c r="C1" t="s">
        <v>90</v>
      </c>
      <c r="D1" t="s">
        <v>91</v>
      </c>
      <c r="E1" t="s">
        <v>92</v>
      </c>
      <c r="F1" t="s">
        <v>93</v>
      </c>
    </row>
    <row r="2" spans="1:6" x14ac:dyDescent="0.4">
      <c r="A2" t="s">
        <v>182</v>
      </c>
      <c r="B2" t="s">
        <v>95</v>
      </c>
      <c r="C2">
        <v>76</v>
      </c>
      <c r="D2">
        <v>72</v>
      </c>
      <c r="E2">
        <v>100</v>
      </c>
      <c r="F2">
        <v>100</v>
      </c>
    </row>
    <row r="3" spans="1:6" x14ac:dyDescent="0.4">
      <c r="A3" t="s">
        <v>94</v>
      </c>
      <c r="B3" t="s">
        <v>95</v>
      </c>
      <c r="C3">
        <v>52</v>
      </c>
      <c r="D3">
        <v>64</v>
      </c>
      <c r="E3">
        <v>70</v>
      </c>
      <c r="F3">
        <v>90</v>
      </c>
    </row>
    <row r="4" spans="1:6" x14ac:dyDescent="0.4">
      <c r="A4" t="s">
        <v>183</v>
      </c>
      <c r="B4" t="s">
        <v>95</v>
      </c>
      <c r="C4">
        <v>40</v>
      </c>
      <c r="D4">
        <v>28</v>
      </c>
      <c r="E4">
        <v>0</v>
      </c>
      <c r="F4">
        <v>90</v>
      </c>
    </row>
    <row r="5" spans="1:6" x14ac:dyDescent="0.4">
      <c r="A5" t="s">
        <v>184</v>
      </c>
      <c r="B5" t="s">
        <v>95</v>
      </c>
      <c r="C5">
        <v>40</v>
      </c>
      <c r="D5">
        <v>24</v>
      </c>
      <c r="E5">
        <v>80</v>
      </c>
      <c r="F5">
        <v>100</v>
      </c>
    </row>
    <row r="6" spans="1:6" x14ac:dyDescent="0.4">
      <c r="A6" t="s">
        <v>102</v>
      </c>
      <c r="B6" t="s">
        <v>95</v>
      </c>
      <c r="C6">
        <v>52</v>
      </c>
      <c r="D6">
        <v>48</v>
      </c>
      <c r="E6">
        <v>0</v>
      </c>
      <c r="F6">
        <v>100</v>
      </c>
    </row>
    <row r="7" spans="1:6" x14ac:dyDescent="0.4">
      <c r="A7" t="s">
        <v>103</v>
      </c>
      <c r="B7" t="s">
        <v>95</v>
      </c>
      <c r="C7">
        <v>64</v>
      </c>
      <c r="D7">
        <v>40</v>
      </c>
      <c r="E7">
        <v>90</v>
      </c>
      <c r="F7">
        <v>100</v>
      </c>
    </row>
    <row r="8" spans="1:6" x14ac:dyDescent="0.4">
      <c r="A8" t="s">
        <v>185</v>
      </c>
      <c r="B8" t="s">
        <v>95</v>
      </c>
      <c r="C8">
        <v>52</v>
      </c>
      <c r="D8">
        <v>36</v>
      </c>
      <c r="E8">
        <v>80</v>
      </c>
      <c r="F8">
        <v>80</v>
      </c>
    </row>
    <row r="9" spans="1:6" x14ac:dyDescent="0.4">
      <c r="A9" t="s">
        <v>112</v>
      </c>
      <c r="B9" t="s">
        <v>95</v>
      </c>
      <c r="C9">
        <v>68</v>
      </c>
      <c r="D9">
        <v>72</v>
      </c>
      <c r="E9">
        <v>100</v>
      </c>
      <c r="F9">
        <v>100</v>
      </c>
    </row>
    <row r="10" spans="1:6" x14ac:dyDescent="0.4">
      <c r="A10" t="s">
        <v>106</v>
      </c>
      <c r="B10" t="s">
        <v>95</v>
      </c>
      <c r="C10">
        <v>64</v>
      </c>
      <c r="D10">
        <v>56</v>
      </c>
      <c r="E10">
        <v>90</v>
      </c>
      <c r="F10">
        <v>100</v>
      </c>
    </row>
    <row r="11" spans="1:6" x14ac:dyDescent="0.4">
      <c r="A11" t="s">
        <v>107</v>
      </c>
      <c r="B11" t="s">
        <v>95</v>
      </c>
      <c r="C11">
        <v>68</v>
      </c>
      <c r="D11">
        <v>60</v>
      </c>
      <c r="E11">
        <v>100</v>
      </c>
      <c r="F11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E8"/>
  <sheetViews>
    <sheetView workbookViewId="0">
      <selection activeCell="C5" sqref="C5"/>
    </sheetView>
  </sheetViews>
  <sheetFormatPr defaultRowHeight="17.399999999999999" x14ac:dyDescent="0.4"/>
  <cols>
    <col min="1" max="1" width="8.796875" customWidth="1"/>
    <col min="2" max="2" width="14.19921875" customWidth="1"/>
    <col min="3" max="5" width="14.19921875" bestFit="1" customWidth="1"/>
  </cols>
  <sheetData>
    <row r="2" spans="1:5" x14ac:dyDescent="0.4">
      <c r="A2" s="50" t="s">
        <v>0</v>
      </c>
      <c r="B2" t="s">
        <v>177</v>
      </c>
    </row>
    <row r="4" spans="1:5" x14ac:dyDescent="0.4">
      <c r="A4" s="50" t="s">
        <v>88</v>
      </c>
      <c r="B4" t="s">
        <v>178</v>
      </c>
      <c r="C4" t="s">
        <v>179</v>
      </c>
      <c r="D4" t="s">
        <v>180</v>
      </c>
      <c r="E4" t="s">
        <v>181</v>
      </c>
    </row>
    <row r="5" spans="1:5" x14ac:dyDescent="0.4">
      <c r="A5" t="s">
        <v>95</v>
      </c>
      <c r="B5" s="51">
        <v>57.6</v>
      </c>
      <c r="C5" s="51">
        <v>50</v>
      </c>
      <c r="D5" s="51">
        <v>71</v>
      </c>
      <c r="E5" s="51">
        <v>96</v>
      </c>
    </row>
    <row r="6" spans="1:5" x14ac:dyDescent="0.4">
      <c r="A6" t="s">
        <v>98</v>
      </c>
      <c r="B6" s="51">
        <v>44</v>
      </c>
      <c r="C6" s="51">
        <v>47</v>
      </c>
      <c r="D6" s="51">
        <v>77.5</v>
      </c>
      <c r="E6" s="51">
        <v>91.25</v>
      </c>
    </row>
    <row r="7" spans="1:5" x14ac:dyDescent="0.4">
      <c r="A7" t="s">
        <v>101</v>
      </c>
      <c r="B7" s="51">
        <v>56</v>
      </c>
      <c r="C7" s="51">
        <v>62.285714285714285</v>
      </c>
      <c r="D7" s="51">
        <v>90</v>
      </c>
      <c r="E7" s="51">
        <v>98.571428571428569</v>
      </c>
    </row>
    <row r="8" spans="1:5" x14ac:dyDescent="0.4">
      <c r="A8" t="s">
        <v>111</v>
      </c>
      <c r="B8" s="51">
        <v>57.333333333333336</v>
      </c>
      <c r="C8" s="51">
        <v>54</v>
      </c>
      <c r="D8" s="51">
        <v>89.166666666666671</v>
      </c>
      <c r="E8" s="51">
        <v>91.666666666666671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N19"/>
  <sheetViews>
    <sheetView workbookViewId="0">
      <selection activeCell="A4" sqref="A4:H17"/>
    </sheetView>
  </sheetViews>
  <sheetFormatPr defaultRowHeight="17.399999999999999" x14ac:dyDescent="0.4"/>
  <cols>
    <col min="4" max="8" width="9.8984375" customWidth="1"/>
  </cols>
  <sheetData>
    <row r="2" spans="1:8" x14ac:dyDescent="0.4">
      <c r="A2" s="45" t="s">
        <v>0</v>
      </c>
      <c r="B2" s="45" t="s">
        <v>88</v>
      </c>
      <c r="C2" s="45" t="s">
        <v>43</v>
      </c>
      <c r="D2" s="45" t="s">
        <v>153</v>
      </c>
      <c r="E2" s="45"/>
      <c r="F2" s="45"/>
      <c r="G2" s="45"/>
      <c r="H2" s="45"/>
    </row>
    <row r="3" spans="1:8" x14ac:dyDescent="0.4">
      <c r="A3" s="45"/>
      <c r="B3" s="45"/>
      <c r="C3" s="45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 x14ac:dyDescent="0.4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 x14ac:dyDescent="0.4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 x14ac:dyDescent="0.4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 x14ac:dyDescent="0.4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 x14ac:dyDescent="0.4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 x14ac:dyDescent="0.4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 x14ac:dyDescent="0.4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 x14ac:dyDescent="0.4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 x14ac:dyDescent="0.4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 x14ac:dyDescent="0.4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 x14ac:dyDescent="0.4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 x14ac:dyDescent="0.4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 x14ac:dyDescent="0.4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 x14ac:dyDescent="0.4">
      <c r="A17" s="52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 x14ac:dyDescent="0.4">
      <c r="N19" t="s">
        <v>154</v>
      </c>
    </row>
  </sheetData>
  <sortState ref="A4:H17">
    <sortCondition ref="B4:B17" customList="기술부,영업부,총무부,기획부"/>
    <sortCondition sortBy="cellColor" ref="A4:A17" dxfId="2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D17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7"/>
  <sheetViews>
    <sheetView zoomScale="83" zoomScaleNormal="83" workbookViewId="0">
      <selection activeCell="O17" sqref="O17"/>
    </sheetView>
  </sheetViews>
  <sheetFormatPr defaultRowHeight="17.399999999999999" x14ac:dyDescent="0.4"/>
  <cols>
    <col min="2" max="2" width="16.5" bestFit="1" customWidth="1"/>
    <col min="3" max="4" width="10.59765625" bestFit="1" customWidth="1"/>
    <col min="6" max="6" width="9.59765625" customWidth="1"/>
    <col min="7" max="7" width="9.5" bestFit="1" customWidth="1"/>
  </cols>
  <sheetData>
    <row r="1" spans="1:7" ht="19.2" x14ac:dyDescent="0.45">
      <c r="B1" s="46" t="s">
        <v>114</v>
      </c>
      <c r="C1" s="46"/>
      <c r="D1" s="46"/>
      <c r="E1" s="46"/>
      <c r="F1" s="46"/>
      <c r="G1" s="11" t="s">
        <v>115</v>
      </c>
    </row>
    <row r="2" spans="1:7" x14ac:dyDescent="0.4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 x14ac:dyDescent="0.4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 x14ac:dyDescent="0.4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 x14ac:dyDescent="0.4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 x14ac:dyDescent="0.4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 x14ac:dyDescent="0.4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6"/>
  <sheetViews>
    <sheetView workbookViewId="0">
      <selection activeCell="D14" sqref="D14"/>
    </sheetView>
  </sheetViews>
  <sheetFormatPr defaultRowHeight="17.399999999999999" x14ac:dyDescent="0.4"/>
  <cols>
    <col min="1" max="1" width="11" bestFit="1" customWidth="1"/>
    <col min="4" max="4" width="11" bestFit="1" customWidth="1"/>
  </cols>
  <sheetData>
    <row r="1" spans="1:6" ht="18" thickBot="1" x14ac:dyDescent="0.45">
      <c r="A1" s="47" t="s">
        <v>132</v>
      </c>
      <c r="B1" s="48"/>
      <c r="C1" s="48"/>
      <c r="D1" s="49"/>
      <c r="F1" t="s">
        <v>186</v>
      </c>
    </row>
    <row r="2" spans="1:6" ht="18" thickBot="1" x14ac:dyDescent="0.45">
      <c r="A2" s="14" t="s">
        <v>133</v>
      </c>
      <c r="B2" s="15" t="s">
        <v>134</v>
      </c>
      <c r="C2" s="16" t="s">
        <v>135</v>
      </c>
      <c r="D2" s="17" t="s">
        <v>136</v>
      </c>
    </row>
    <row r="3" spans="1:6" x14ac:dyDescent="0.4">
      <c r="A3" s="18" t="s">
        <v>137</v>
      </c>
      <c r="B3" s="53">
        <v>120</v>
      </c>
      <c r="C3" s="54">
        <v>108</v>
      </c>
      <c r="D3" s="19">
        <f>C3/B3</f>
        <v>0.9</v>
      </c>
    </row>
    <row r="4" spans="1:6" x14ac:dyDescent="0.4">
      <c r="A4" s="20" t="s">
        <v>138</v>
      </c>
      <c r="B4" s="55">
        <v>140</v>
      </c>
      <c r="C4" s="56">
        <v>77</v>
      </c>
      <c r="D4" s="21">
        <f>C4/B4</f>
        <v>0.55000000000000004</v>
      </c>
    </row>
    <row r="5" spans="1:6" x14ac:dyDescent="0.4">
      <c r="A5" s="20" t="s">
        <v>139</v>
      </c>
      <c r="B5" s="55">
        <v>115</v>
      </c>
      <c r="C5" s="56">
        <v>125</v>
      </c>
      <c r="D5" s="21">
        <f>C5/B5</f>
        <v>1.0869565217391304</v>
      </c>
    </row>
    <row r="6" spans="1:6" ht="18" thickBot="1" x14ac:dyDescent="0.45">
      <c r="A6" s="22" t="s">
        <v>140</v>
      </c>
      <c r="B6" s="57">
        <v>90</v>
      </c>
      <c r="C6" s="58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1" priority="2" operator="greaterThanOrEqual">
      <formula>1</formula>
    </cfRule>
    <cfRule type="cellIs" dxfId="0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H9"/>
  <sheetViews>
    <sheetView tabSelected="1" workbookViewId="0"/>
  </sheetViews>
  <sheetFormatPr defaultRowHeight="17.399999999999999" x14ac:dyDescent="0.4"/>
  <sheetData>
    <row r="1" spans="1:8" x14ac:dyDescent="0.4">
      <c r="A1" t="s">
        <v>141</v>
      </c>
    </row>
    <row r="3" spans="1:8" x14ac:dyDescent="0.4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 x14ac:dyDescent="0.4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 x14ac:dyDescent="0.4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 x14ac:dyDescent="0.4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 x14ac:dyDescent="0.4">
      <c r="G7" t="s">
        <v>151</v>
      </c>
      <c r="H7">
        <v>12000</v>
      </c>
    </row>
    <row r="8" spans="1:8" x14ac:dyDescent="0.4">
      <c r="G8" t="s">
        <v>149</v>
      </c>
      <c r="H8">
        <v>11000</v>
      </c>
    </row>
    <row r="9" spans="1:8" x14ac:dyDescent="0.4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r:id="rId4">
            <anchor moveWithCells="1">
              <from>
                <xdr:col>4</xdr:col>
                <xdr:colOff>419100</xdr:colOff>
                <xdr:row>0</xdr:row>
                <xdr:rowOff>198120</xdr:rowOff>
              </from>
              <to>
                <xdr:col>5</xdr:col>
                <xdr:colOff>571500</xdr:colOff>
                <xdr:row>3</xdr:row>
                <xdr:rowOff>129540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user</cp:lastModifiedBy>
  <dcterms:created xsi:type="dcterms:W3CDTF">2023-05-11T11:47:16Z</dcterms:created>
  <dcterms:modified xsi:type="dcterms:W3CDTF">2024-11-05T01:34:52Z</dcterms:modified>
</cp:coreProperties>
</file>